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dmin\Downloads\"/>
    </mc:Choice>
  </mc:AlternateContent>
  <xr:revisionPtr revIDLastSave="0" documentId="8_{66B00BD8-732C-4BCA-840A-A8DF038DAB60}" xr6:coauthVersionLast="43" xr6:coauthVersionMax="43" xr10:uidLastSave="{00000000-0000-0000-0000-000000000000}"/>
  <bookViews>
    <workbookView xWindow="0" yWindow="0" windowWidth="23040" windowHeight="12240" xr2:uid="{FA10B8E5-238E-4B25-B48F-E71C517FD361}"/>
  </bookViews>
  <sheets>
    <sheet name="Customer netsales performance r" sheetId="1" r:id="rId1"/>
    <sheet name="Market performance vs Target" sheetId="6" r:id="rId2"/>
    <sheet name="TOP 10 Products ,Division level" sheetId="7" r:id="rId3"/>
    <sheet name="top5 and bottom 5 products" sheetId="9" r:id="rId4"/>
    <sheet name="2021 new products" sheetId="12" r:id="rId5"/>
    <sheet name="Top 5 Countries_2021Netsales" sheetId="13" r:id="rId6"/>
    <sheet name="P &amp;L By Fiscal Years" sheetId="14" r:id="rId7"/>
    <sheet name="P &amp; L by Fiscal Months" sheetId="15" r:id="rId8"/>
    <sheet name="P &amp; L by Markets" sheetId="16" r:id="rId9"/>
    <sheet name="GM% by Quarters" sheetId="17" r:id="rId10"/>
  </sheets>
  <calcPr calcId="191029"/>
  <pivotCaches>
    <pivotCache cacheId="0" r:id="rId11"/>
    <pivotCache cacheId="1" r:id="rId12"/>
    <pivotCache cacheId="2" r:id="rId13"/>
    <pivotCache cacheId="3" r:id="rId14"/>
    <pivotCache cacheId="4" r:id="rId15"/>
    <pivotCache cacheId="5" r:id="rId16"/>
    <pivotCache cacheId="6" r:id="rId17"/>
    <pivotCache cacheId="7" r:id="rId18"/>
    <pivotCache cacheId="8" r:id="rId19"/>
    <pivotCache cacheId="9" r:id="rId20"/>
    <pivotCache cacheId="10" r:id="rId21"/>
    <pivotCache cacheId="11" r:id="rId22"/>
    <pivotCache cacheId="12" r:id="rId23"/>
    <pivotCache cacheId="13" r:id="rId24"/>
    <pivotCache cacheId="14" r:id="rId25"/>
    <pivotCache cacheId="15" r:id="rId2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market_222bf8d6-6bd2-424b-8598-54e002f32191" name="dim_market" connection="Query - dim_market"/>
          <x15:modelTable id="dim_product_97b2c0f7-d7e2-4b42-a6d5-d3439f876f5f" name="dim_product" connection="Query - dim_product"/>
          <x15:modelTable id="dim_customer_9df034a8-8a4b-4a80-8716-d015d28e9718" name="dim_customer" connection="Query - dim_customer"/>
          <x15:modelTable id="fact_sales_monthly_976adea3-9da7-468b-a25b-a8ef803eb164" name="fact_sales_monthly" connection="Query - fact_sales_monthly_with_cost"/>
          <x15:modelTable id="dim_date_aa1d11e0-ddb3-4b69-86c5-0d83d558bc75" name="dim_date" connection="Query - dim_date"/>
          <x15:modelTable id="ns_targets_2021_e4336a60-f303-4e2f-a531-2e53a856755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date" toTable="dim_date" toColumn="Date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ns_targets_2021" fromColumn="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O52" i="15" l="1"/>
  <c r="O51" i="15"/>
  <c r="D52" i="15"/>
  <c r="E52" i="15"/>
  <c r="F52" i="15"/>
  <c r="G52" i="15"/>
  <c r="H52" i="15"/>
  <c r="I52" i="15"/>
  <c r="J52" i="15"/>
  <c r="K52" i="15"/>
  <c r="L52" i="15"/>
  <c r="M52" i="15"/>
  <c r="N52" i="15"/>
  <c r="C52" i="15"/>
  <c r="D51" i="15"/>
  <c r="E51" i="15"/>
  <c r="F51" i="15"/>
  <c r="G51" i="15"/>
  <c r="H51" i="15"/>
  <c r="I51" i="15"/>
  <c r="J51" i="15"/>
  <c r="K51" i="15"/>
  <c r="L51" i="15"/>
  <c r="M51" i="15"/>
  <c r="N51" i="15"/>
  <c r="C51" i="15"/>
  <c r="F109" i="15"/>
  <c r="F108" i="15"/>
  <c r="F107" i="15"/>
  <c r="F106" i="15"/>
  <c r="F105" i="15"/>
  <c r="F104" i="15"/>
  <c r="F103" i="15"/>
  <c r="F102" i="15"/>
  <c r="F101" i="15"/>
  <c r="F100" i="15"/>
  <c r="F99" i="15"/>
  <c r="F98" i="15"/>
  <c r="F97" i="15"/>
  <c r="F96" i="15"/>
  <c r="F95" i="15"/>
  <c r="F94" i="15"/>
  <c r="F93" i="15"/>
  <c r="F92" i="15"/>
  <c r="F91" i="15"/>
  <c r="F90" i="15"/>
  <c r="F89" i="15"/>
  <c r="F88" i="15"/>
  <c r="F87" i="15"/>
  <c r="F86" i="15"/>
  <c r="F85" i="15"/>
  <c r="F84" i="15"/>
  <c r="F83" i="15"/>
  <c r="F82" i="15"/>
  <c r="F81" i="15"/>
  <c r="F80" i="15"/>
  <c r="F79" i="15"/>
  <c r="F78" i="15"/>
  <c r="F77" i="15"/>
  <c r="F76" i="15"/>
  <c r="F75" i="15"/>
  <c r="F74" i="15"/>
  <c r="F73" i="15"/>
  <c r="F72" i="15"/>
  <c r="F71" i="15"/>
  <c r="F70" i="15"/>
  <c r="F69" i="15"/>
  <c r="F68" i="15"/>
  <c r="F67" i="15"/>
  <c r="F66" i="15"/>
  <c r="F65" i="15"/>
  <c r="F64" i="15"/>
  <c r="F63" i="15"/>
  <c r="F62" i="15"/>
  <c r="F61" i="15"/>
  <c r="F60" i="15"/>
  <c r="F59" i="15"/>
  <c r="F46" i="15"/>
  <c r="F45" i="15"/>
  <c r="F44" i="15"/>
  <c r="F31" i="15"/>
  <c r="F30" i="15"/>
  <c r="F29" i="15"/>
  <c r="F16" i="15"/>
  <c r="F15" i="15"/>
  <c r="F14" i="15"/>
  <c r="F23" i="14" l="1"/>
  <c r="F24" i="14"/>
  <c r="F25" i="14"/>
  <c r="F26" i="14"/>
  <c r="F27" i="14"/>
  <c r="F28" i="14"/>
  <c r="F29" i="14"/>
  <c r="F30" i="14"/>
  <c r="F31" i="14"/>
  <c r="F32" i="14"/>
  <c r="F33" i="14"/>
  <c r="F9" i="14"/>
  <c r="F10" i="14"/>
  <c r="F11" i="14"/>
  <c r="F12" i="14"/>
  <c r="F34" i="14"/>
  <c r="F35" i="14"/>
  <c r="F36" i="14"/>
  <c r="F37" i="14"/>
  <c r="F38" i="14"/>
  <c r="F39" i="14"/>
  <c r="F40" i="14"/>
  <c r="F41" i="14"/>
  <c r="F42" i="14"/>
  <c r="F43" i="14"/>
  <c r="F44" i="14"/>
  <c r="F45" i="14"/>
  <c r="F46" i="14"/>
  <c r="F47" i="14"/>
  <c r="F48" i="14"/>
  <c r="F49" i="14"/>
  <c r="F50" i="14"/>
  <c r="F51" i="14"/>
  <c r="F52" i="14"/>
  <c r="F53" i="14"/>
  <c r="F54" i="14"/>
  <c r="F55" i="14"/>
  <c r="F56" i="14"/>
  <c r="F57" i="14"/>
  <c r="F58" i="14"/>
  <c r="F13" i="14"/>
  <c r="F14" i="14"/>
  <c r="F15" i="14"/>
  <c r="F16" i="14"/>
  <c r="F17" i="14"/>
  <c r="F18" i="14"/>
  <c r="F19" i="14"/>
  <c r="F20" i="14"/>
  <c r="F21" i="14"/>
  <c r="F22" i="14"/>
  <c r="F59" i="14" l="1"/>
  <c r="F60" i="14"/>
  <c r="F61" i="14"/>
  <c r="F62" i="14"/>
  <c r="F63" i="14"/>
  <c r="F64" i="14"/>
  <c r="F65" i="14"/>
  <c r="F66" i="14"/>
  <c r="F67" i="14"/>
  <c r="F68" i="14"/>
  <c r="F69" i="14"/>
  <c r="F70" i="14"/>
  <c r="F71" i="14"/>
  <c r="F72" i="14"/>
  <c r="F73" i="14"/>
  <c r="F74" i="14"/>
  <c r="F75" i="14"/>
  <c r="F76" i="14"/>
  <c r="F77" i="14"/>
  <c r="F78" i="14"/>
  <c r="F79" i="14"/>
  <c r="F80" i="14"/>
  <c r="F81" i="14"/>
  <c r="F82" i="14"/>
  <c r="F83" i="14"/>
  <c r="F84" i="14"/>
  <c r="F85" i="14"/>
  <c r="F86" i="14"/>
  <c r="F87" i="14"/>
  <c r="F88" i="14"/>
  <c r="F89" i="14"/>
  <c r="F90" i="14"/>
  <c r="F91" i="14"/>
  <c r="F92" i="14"/>
  <c r="F93" i="14"/>
  <c r="F94" i="14"/>
  <c r="F95" i="14"/>
  <c r="F96" i="14"/>
  <c r="F97" i="14"/>
  <c r="F98" i="14"/>
  <c r="F99" i="14"/>
  <c r="F100" i="14"/>
  <c r="F101" i="14"/>
  <c r="F102" i="14"/>
  <c r="F103" i="14"/>
  <c r="F104" i="14"/>
  <c r="F105" i="14"/>
  <c r="F106" i="14"/>
  <c r="F107" i="14"/>
  <c r="F108" i="14"/>
  <c r="F109" i="1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EECA8F3-1C60-4513-904A-97D33BA20354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101b4d16-daa4-4341-9e65-59e997fe1ff3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493F1EF-36D2-4C40-8C41-014595F81F72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c685de75-bd52-4582-a05f-554c30f07212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0F0E19AA-D428-4FDC-AF85-7C124D54D74B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a5e4085e-d317-4e5e-88a7-6ac19d8161c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3D32F58-CBD7-4045-B90C-176368239A82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a9d11c1a-2241-4b77-ae3d-40f5fa7b64e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1E120FB-66F6-4F5B-A709-0FF8B94063AD}" name="Query - fact_sales_monthly_with_cost" description="Connection to the 'fact_sales_monthly_with_cost' query in the workbook." type="100" refreshedVersion="6" minRefreshableVersion="5">
    <extLst>
      <ext xmlns:x15="http://schemas.microsoft.com/office/spreadsheetml/2010/11/main" uri="{DE250136-89BD-433C-8126-D09CA5730AF9}">
        <x15:connection id="cc3c7336-ae5a-4dfe-81d6-c800c6a46bb9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1836B4E-BC5C-4E65-BB53-7F93230BB73A}" keepAlive="1" name="Query - finance ref" description="Connection to the 'finance ref' query in the workbook." type="5" refreshedVersion="6" background="1" saveData="1">
    <dbPr connection="Provider=Microsoft.Mashup.OleDb.1;Data Source=$Workbook$;Location=&quot;finance ref&quot;;Extended Properties=&quot;&quot;" command="SELECT * FROM [finance ref]"/>
  </connection>
  <connection id="7" xr16:uid="{C029384C-A4B7-406C-9141-4A5415FE9BA8}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e2e2b6fa-7497-4fce-8979-8470f639bfe7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0A2C1E6E-7EA6-420D-B721-6D0415734B11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3">
    <s v="ThisWorkbookDataModel"/>
    <s v="{[dim_market].[region].[All]}"/>
    <s v="{[dim_product].[division].[All]}"/>
    <s v="{[dim_market].[market].[All]}"/>
    <s v="{[dim_customer].[customer].[All]}"/>
    <s v="{[fact_sales_monthly].[FY].&amp;[2019]}"/>
    <s v="{[fact_sales_monthly].[FY].&amp;[2020]}"/>
    <s v="{[fact_sales_monthly].[FY].&amp;[2021]}"/>
    <s v="{[dim_date].[FY].[All]}"/>
    <s v="{[dim_market].[sub_zone].[All]}"/>
    <s v="{[dim_date].[FY].&amp;[2019]}"/>
    <s v="{[dim_date].[FY].&amp;[2020]}"/>
    <s v="{[dim_date].[FY].&amp;[2021]}"/>
  </metadataStrings>
  <mdxMetadata count="12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  <mdx n="0" f="s">
      <ms ns="10" c="0"/>
    </mdx>
    <mdx n="0" f="s">
      <ms ns="11" c="0"/>
    </mdx>
    <mdx n="0" f="s">
      <ms ns="12" c="0"/>
    </mdx>
  </mdxMetadata>
  <valueMetadata count="12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</valueMetadata>
</metadata>
</file>

<file path=xl/sharedStrings.xml><?xml version="1.0" encoding="utf-8"?>
<sst xmlns="http://schemas.openxmlformats.org/spreadsheetml/2006/main" count="457" uniqueCount="198">
  <si>
    <t>region</t>
  </si>
  <si>
    <t>All</t>
  </si>
  <si>
    <t>division</t>
  </si>
  <si>
    <t>market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</si>
  <si>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</si>
  <si>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</si>
  <si>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</si>
  <si>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</si>
  <si>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</si>
  <si>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</si>
  <si>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</si>
  <si>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</si>
  <si>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</si>
  <si>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</si>
  <si>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</si>
  <si>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</si>
  <si>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</si>
  <si>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</si>
  <si>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</si>
  <si>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</si>
  <si>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</si>
  <si>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</si>
  <si>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</si>
  <si>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</si>
  <si>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</si>
  <si>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</si>
  <si>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</si>
  <si>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</si>
  <si>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</si>
  <si>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</si>
  <si>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</si>
  <si>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</si>
  <si>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</si>
  <si>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</si>
  <si>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</si>
  <si>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</si>
  <si>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</si>
  <si>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</si>
  <si>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</si>
  <si>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</si>
  <si>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</si>
  <si>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</si>
  <si>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</si>
  <si>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</si>
  <si>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</si>
  <si>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</si>
  <si>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</si>
  <si>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</si>
  <si>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</si>
  <si>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</si>
  <si>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</si>
  <si>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</si>
  <si>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</si>
  <si>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</si>
  <si>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</si>
  <si>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</si>
  <si>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</si>
  <si>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</si>
  <si>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</si>
  <si>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</si>
  <si>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</si>
  <si>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</si>
  <si>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</si>
  <si>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</si>
  <si>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</si>
  <si>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</si>
  <si>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</si>
  <si>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</si>
  <si>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</si>
  <si>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</si>
  <si>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</si>
  <si>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</si>
  <si>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2021vs2020</t>
  </si>
  <si>
    <t>2019</t>
  </si>
  <si>
    <t>2020</t>
  </si>
  <si>
    <t>2021</t>
  </si>
  <si>
    <t>Canada</t>
  </si>
  <si>
    <t>USA</t>
  </si>
  <si>
    <t>United Kingdom</t>
  </si>
  <si>
    <t>Austria</t>
  </si>
  <si>
    <t>Sweden</t>
  </si>
  <si>
    <t>Spain</t>
  </si>
  <si>
    <t>Portugal</t>
  </si>
  <si>
    <t>Poland</t>
  </si>
  <si>
    <t>Norway</t>
  </si>
  <si>
    <t>Netherlands</t>
  </si>
  <si>
    <t>Italy</t>
  </si>
  <si>
    <t>Germany</t>
  </si>
  <si>
    <t>France</t>
  </si>
  <si>
    <t>Bangladesh</t>
  </si>
  <si>
    <t>Newzealand</t>
  </si>
  <si>
    <t>Australia</t>
  </si>
  <si>
    <t>South Korea</t>
  </si>
  <si>
    <t>Philiphines</t>
  </si>
  <si>
    <t>Pakistan</t>
  </si>
  <si>
    <t>Japan</t>
  </si>
  <si>
    <t>Indonesia</t>
  </si>
  <si>
    <t>India</t>
  </si>
  <si>
    <t>China</t>
  </si>
  <si>
    <t>FILTERS</t>
  </si>
  <si>
    <t>Customer</t>
  </si>
  <si>
    <t>Net Sales Performance</t>
  </si>
  <si>
    <t>Country</t>
  </si>
  <si>
    <t>Market</t>
  </si>
  <si>
    <t>Performance vs Target</t>
  </si>
  <si>
    <t>2021-Target</t>
  </si>
  <si>
    <t>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</si>
  <si>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</si>
  <si>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</si>
  <si>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</si>
  <si>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</si>
  <si>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</si>
  <si>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</si>
  <si>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</si>
  <si>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</si>
  <si>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</si>
  <si>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</si>
  <si>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</si>
  <si>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</si>
  <si>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</si>
  <si>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</si>
  <si>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</si>
  <si>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</si>
  <si>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</si>
  <si>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</si>
  <si>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</si>
  <si>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</si>
  <si>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</si>
  <si>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</si>
  <si>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</si>
  <si>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</si>
  <si>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</si>
  <si>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</si>
  <si>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</si>
  <si>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</si>
  <si>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</si>
  <si>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</si>
  <si>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</si>
  <si>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</si>
  <si>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</si>
  <si>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</si>
  <si>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2021vs2020%</t>
  </si>
  <si>
    <t>Top 10 Products</t>
  </si>
  <si>
    <t>customer</t>
  </si>
  <si>
    <t>N &amp; S</t>
  </si>
  <si>
    <t>P &amp; A</t>
  </si>
  <si>
    <t>PC</t>
  </si>
  <si>
    <t>Division</t>
  </si>
  <si>
    <t>Top 5 Products</t>
  </si>
  <si>
    <t>Qty</t>
  </si>
  <si>
    <t>Bottom 5 Products</t>
  </si>
  <si>
    <t>New Products-2021</t>
  </si>
  <si>
    <t>Top 5 Countries-2021</t>
  </si>
  <si>
    <t>Net sales</t>
  </si>
  <si>
    <t>COGS</t>
  </si>
  <si>
    <t>Metrics</t>
  </si>
  <si>
    <t>Gross Margin</t>
  </si>
  <si>
    <t>GM%</t>
  </si>
  <si>
    <t>21 VS 20</t>
  </si>
  <si>
    <t>Note: 21 VS 20 is not part of pivot table</t>
  </si>
  <si>
    <t>All Values are in USD</t>
  </si>
  <si>
    <t>Fiscal Years</t>
  </si>
  <si>
    <t>P &amp; L By Fiscal Years</t>
  </si>
  <si>
    <t>FY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</si>
  <si>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</si>
  <si>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</si>
  <si>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</si>
  <si>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</si>
  <si>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</si>
  <si>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</si>
  <si>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</si>
  <si>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</si>
  <si>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</si>
  <si>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</si>
  <si>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</si>
  <si>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</si>
  <si>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Quarters</t>
  </si>
  <si>
    <t>Q1</t>
  </si>
  <si>
    <t>Q2</t>
  </si>
  <si>
    <t>Q3</t>
  </si>
  <si>
    <t>Q4</t>
  </si>
  <si>
    <t>P &amp; L By Fiscal Months</t>
  </si>
  <si>
    <t>Net Sales comparision</t>
  </si>
  <si>
    <t>2021 vs 2020</t>
  </si>
  <si>
    <t>2020 vs 2019</t>
  </si>
  <si>
    <t>Note: Don't modify the pivot table</t>
  </si>
  <si>
    <t>Row Labels</t>
  </si>
  <si>
    <t>sub_zone</t>
  </si>
  <si>
    <t>P &amp; L for Markets</t>
  </si>
  <si>
    <t>ANZ</t>
  </si>
  <si>
    <t>NA</t>
  </si>
  <si>
    <t>NE</t>
  </si>
  <si>
    <t>ROA</t>
  </si>
  <si>
    <t>SE</t>
  </si>
  <si>
    <t>GM% by Quarters</t>
  </si>
  <si>
    <t>Column Labels</t>
  </si>
  <si>
    <t>Sub Zone</t>
  </si>
  <si>
    <t>Division Lenel Report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</si>
</sst>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164" formatCode="0.0%"/>
    <numFmt numFmtId="165" formatCode="0.0,,&quot;M&quot;"/>
    <numFmt numFmtId="166" formatCode="0.0%;\-0.0%;0.0%"/>
    <numFmt numFmtId="167" formatCode="#,##0.0,&quot;K&quot;"/>
    <numFmt numFmtId="168" formatCode="0.00%;\-0.00%;0.00%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theme="7"/>
      <name val="Avenir Next LT Pro"/>
      <family val="2"/>
    </font>
    <font>
      <b/>
      <sz val="12"/>
      <color theme="7" tint="-0.249977111117893"/>
      <name val="Avenir Next LT Pro"/>
      <family val="2"/>
    </font>
    <font>
      <b/>
      <sz val="12"/>
      <color rgb="FFFF0000"/>
      <name val="Avenir Next LT Pro"/>
      <family val="2"/>
    </font>
    <font>
      <b/>
      <sz val="11"/>
      <color theme="7"/>
      <name val="Avenir Next LT Pro"/>
      <family val="2"/>
    </font>
    <font>
      <sz val="11"/>
      <name val="Avenir Next LT Pro"/>
      <family val="2"/>
    </font>
    <font>
      <sz val="11"/>
      <color theme="1"/>
      <name val="Calibri"/>
      <family val="2"/>
      <scheme val="minor"/>
    </font>
    <font>
      <b/>
      <sz val="11"/>
      <color theme="7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</borders>
  <cellStyleXfs count="2">
    <xf numFmtId="0" fontId="0" fillId="0" borderId="0"/>
    <xf numFmtId="9" fontId="8" fillId="0" borderId="0" applyFont="0" applyFill="0" applyBorder="0" applyAlignment="0" applyProtection="0"/>
  </cellStyleXfs>
  <cellXfs count="53">
    <xf numFmtId="0" fontId="0" fillId="0" borderId="0" xfId="0"/>
    <xf numFmtId="0" fontId="1" fillId="0" borderId="0" xfId="0" applyFont="1" applyBorder="1" applyAlignment="1">
      <alignment horizontal="left"/>
    </xf>
    <xf numFmtId="164" fontId="1" fillId="0" borderId="0" xfId="0" applyNumberFormat="1" applyFont="1" applyBorder="1"/>
    <xf numFmtId="0" fontId="1" fillId="0" borderId="0" xfId="0" pivotButton="1" applyFont="1" applyBorder="1"/>
    <xf numFmtId="0" fontId="1" fillId="0" borderId="0" xfId="0" applyFont="1" applyBorder="1"/>
    <xf numFmtId="0" fontId="0" fillId="0" borderId="0" xfId="0" applyBorder="1"/>
    <xf numFmtId="0" fontId="2" fillId="0" borderId="1" xfId="0" pivotButton="1" applyFont="1" applyBorder="1" applyAlignment="1">
      <alignment horizontal="center"/>
    </xf>
    <xf numFmtId="10" fontId="2" fillId="0" borderId="1" xfId="0" applyNumberFormat="1" applyFont="1" applyBorder="1" applyAlignment="1">
      <alignment horizontal="center"/>
    </xf>
    <xf numFmtId="0" fontId="2" fillId="0" borderId="2" xfId="0" applyFont="1" applyBorder="1" applyAlignment="1">
      <alignment horizontal="left"/>
    </xf>
    <xf numFmtId="164" fontId="2" fillId="0" borderId="2" xfId="0" applyNumberFormat="1" applyFont="1" applyBorder="1"/>
    <xf numFmtId="165" fontId="1" fillId="0" borderId="4" xfId="0" applyNumberFormat="1" applyFont="1" applyBorder="1"/>
    <xf numFmtId="165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165" fontId="1" fillId="0" borderId="8" xfId="0" applyNumberFormat="1" applyFont="1" applyBorder="1"/>
    <xf numFmtId="165" fontId="1" fillId="0" borderId="9" xfId="0" applyNumberFormat="1" applyFont="1" applyBorder="1"/>
    <xf numFmtId="165" fontId="1" fillId="0" borderId="3" xfId="0" applyNumberFormat="1" applyFont="1" applyBorder="1"/>
    <xf numFmtId="165" fontId="1" fillId="0" borderId="10" xfId="0" applyNumberFormat="1" applyFont="1" applyBorder="1"/>
    <xf numFmtId="165" fontId="1" fillId="0" borderId="11" xfId="0" applyNumberFormat="1" applyFont="1" applyBorder="1"/>
    <xf numFmtId="0" fontId="3" fillId="0" borderId="0" xfId="0" applyFont="1" applyBorder="1"/>
    <xf numFmtId="0" fontId="3" fillId="0" borderId="0" xfId="0" applyFont="1"/>
    <xf numFmtId="0" fontId="2" fillId="0" borderId="1" xfId="0" applyFont="1" applyBorder="1" applyAlignment="1">
      <alignment horizontal="center"/>
    </xf>
    <xf numFmtId="0" fontId="2" fillId="0" borderId="1" xfId="0" pivotButton="1" applyFont="1" applyBorder="1"/>
    <xf numFmtId="165" fontId="1" fillId="0" borderId="0" xfId="0" applyNumberFormat="1" applyFont="1" applyBorder="1"/>
    <xf numFmtId="165" fontId="2" fillId="0" borderId="2" xfId="0" applyNumberFormat="1" applyFont="1" applyBorder="1"/>
    <xf numFmtId="166" fontId="1" fillId="0" borderId="0" xfId="0" applyNumberFormat="1" applyFont="1" applyBorder="1"/>
    <xf numFmtId="166" fontId="2" fillId="0" borderId="2" xfId="0" applyNumberFormat="1" applyFont="1" applyBorder="1"/>
    <xf numFmtId="0" fontId="2" fillId="0" borderId="1" xfId="0" applyFont="1" applyBorder="1"/>
    <xf numFmtId="166" fontId="1" fillId="0" borderId="0" xfId="0" applyNumberFormat="1" applyFont="1" applyBorder="1" applyAlignment="1"/>
    <xf numFmtId="0" fontId="4" fillId="0" borderId="0" xfId="0" applyFont="1"/>
    <xf numFmtId="0" fontId="0" fillId="0" borderId="0" xfId="0" pivotButton="1"/>
    <xf numFmtId="0" fontId="5" fillId="0" borderId="0" xfId="0" applyFont="1" applyBorder="1"/>
    <xf numFmtId="167" fontId="1" fillId="0" borderId="0" xfId="0" applyNumberFormat="1" applyFont="1" applyBorder="1"/>
    <xf numFmtId="167" fontId="2" fillId="0" borderId="2" xfId="0" applyNumberFormat="1" applyFont="1" applyBorder="1"/>
    <xf numFmtId="10" fontId="0" fillId="0" borderId="0" xfId="0" applyNumberForma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2" fillId="0" borderId="1" xfId="0" applyFont="1" applyFill="1" applyBorder="1" applyAlignment="1">
      <alignment horizontal="center"/>
    </xf>
    <xf numFmtId="164" fontId="1" fillId="0" borderId="0" xfId="0" applyNumberFormat="1" applyFont="1"/>
    <xf numFmtId="0" fontId="6" fillId="0" borderId="0" xfId="0" applyFont="1"/>
    <xf numFmtId="0" fontId="6" fillId="0" borderId="0" xfId="0" applyFont="1" applyBorder="1"/>
    <xf numFmtId="0" fontId="7" fillId="0" borderId="0" xfId="0" applyFont="1" applyBorder="1"/>
    <xf numFmtId="0" fontId="2" fillId="0" borderId="0" xfId="0" pivotButton="1" applyFont="1"/>
    <xf numFmtId="0" fontId="2" fillId="0" borderId="0" xfId="0" applyFont="1"/>
    <xf numFmtId="0" fontId="1" fillId="0" borderId="0" xfId="0" pivotButton="1" applyFont="1"/>
    <xf numFmtId="0" fontId="2" fillId="0" borderId="0" xfId="0" applyFont="1" applyBorder="1"/>
    <xf numFmtId="0" fontId="1" fillId="0" borderId="0" xfId="0" applyFont="1" applyAlignment="1">
      <alignment horizontal="center"/>
    </xf>
    <xf numFmtId="164" fontId="1" fillId="0" borderId="0" xfId="1" applyNumberFormat="1" applyFont="1" applyBorder="1"/>
    <xf numFmtId="0" fontId="9" fillId="0" borderId="0" xfId="0" applyFont="1"/>
    <xf numFmtId="168" fontId="1" fillId="0" borderId="0" xfId="0" applyNumberFormat="1" applyFont="1"/>
    <xf numFmtId="0" fontId="2" fillId="0" borderId="0" xfId="0" applyFont="1" applyAlignment="1">
      <alignment vertical="center"/>
    </xf>
    <xf numFmtId="0" fontId="6" fillId="0" borderId="0" xfId="0" applyFont="1" applyAlignment="1">
      <alignment horizontal="left"/>
    </xf>
  </cellXfs>
  <cellStyles count="2">
    <cellStyle name="Normal" xfId="0" builtinId="0"/>
    <cellStyle name="Percent" xfId="1" builtinId="5"/>
  </cellStyles>
  <dxfs count="345">
    <dxf>
      <font>
        <b val="0"/>
      </font>
    </dxf>
    <dxf>
      <font>
        <b val="0"/>
      </font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 val="0"/>
      </font>
    </dxf>
    <dxf>
      <font>
        <b val="0"/>
      </font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alignment vertical="center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alignment vertical="bottom"/>
    </dxf>
    <dxf>
      <font>
        <name val="Avenir Next LT Pro"/>
        <scheme val="none"/>
      </font>
    </dxf>
    <dxf>
      <numFmt numFmtId="165" formatCode="0.0,,&quot;M&quot;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alignment vertical="bottom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7" formatCode="#,##0.0,&quot;K&quot;"/>
    </dxf>
    <dxf>
      <border>
        <bottom style="thin">
          <color indexed="64"/>
        </bottom>
      </border>
    </dxf>
    <dxf>
      <border>
        <bottom/>
      </border>
    </dxf>
    <dxf>
      <font>
        <b/>
      </font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  <family val="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/>
      </border>
    </dxf>
    <dxf>
      <font>
        <b/>
      </font>
    </dxf>
    <dxf>
      <numFmt numFmtId="165" formatCode="0.0,,&quot;M&quot;"/>
    </dxf>
    <dxf>
      <font>
        <b val="0"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  <family val="2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scheme val="none"/>
      </font>
    </dxf>
    <dxf>
      <font>
        <color rgb="FF9C0006"/>
      </font>
      <fill>
        <patternFill>
          <bgColor rgb="FFFFC7CE"/>
        </patternFill>
      </fill>
    </dxf>
    <dxf>
      <border>
        <bottom style="thin">
          <color indexed="64"/>
        </bottom>
      </border>
    </dxf>
    <dxf>
      <alignment horizontal="general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alignment vertical="bottom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border>
        <top/>
        <bottom/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font>
        <b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alignment vertical="bottom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font>
        <color rgb="FF9C0006"/>
      </font>
      <fill>
        <patternFill>
          <bgColor rgb="FFFFC7CE"/>
        </patternFill>
      </fill>
    </dxf>
    <dxf>
      <border>
        <bottom style="thin">
          <color indexed="64"/>
        </bottom>
      </border>
    </dxf>
    <dxf>
      <alignment horizontal="center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  <alignment horizontal="center"/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alignment vertical="bottom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left/>
        <right/>
        <top/>
        <bottom/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alignment horizontal="center"/>
    </dxf>
    <dxf>
      <alignment horizontal="center"/>
    </dxf>
    <dxf>
      <alignment vertical="bottom"/>
    </dxf>
    <dxf>
      <alignment vertical="bottom"/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numFmt numFmtId="164" formatCode="0.0%"/>
    </dxf>
    <dxf>
      <numFmt numFmtId="14" formatCode="0.00%"/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</dxfs>
  <tableStyles count="3" defaultTableStyle="TableStyleMedium2" defaultPivotStyle="PivotStyleLight16">
    <tableStyle name="AtliQ" table="0" count="5" xr9:uid="{258AFD1C-1B27-4CAA-8D83-8FF1C5AC8A0F}">
      <tableStyleElement type="wholeTable" dxfId="344"/>
      <tableStyleElement type="headerRow" dxfId="343"/>
      <tableStyleElement type="totalRow" dxfId="342"/>
      <tableStyleElement type="pageFieldLabels" dxfId="341"/>
      <tableStyleElement type="pageFieldValues" dxfId="340"/>
    </tableStyle>
    <tableStyle name="Pivot" table="0" count="4" xr9:uid="{FA3E0132-57BC-4CE3-A2CF-0278F674D630}">
      <tableStyleElement type="wholeTable" dxfId="339"/>
      <tableStyleElement type="headerRow" dxfId="338"/>
      <tableStyleElement type="pageFieldLabels" dxfId="337"/>
      <tableStyleElement type="pageFieldValues" dxfId="336"/>
    </tableStyle>
    <tableStyle name="PivotTable Style 1" table="0" count="4" xr9:uid="{0359C330-AACF-42D2-B43E-5FFAF7E25930}">
      <tableStyleElement type="wholeTable" dxfId="335"/>
      <tableStyleElement type="headerRow" dxfId="334"/>
      <tableStyleElement type="pageFieldLabels" dxfId="333"/>
      <tableStyleElement type="pageFieldValues" dxfId="332"/>
    </tableStyle>
  </tableStyles>
  <colors>
    <mruColors>
      <color rgb="FF669E40"/>
      <color rgb="FFB85946"/>
      <color rgb="FFF93829"/>
      <color rgb="FF822B04"/>
      <color rgb="FFF4A190"/>
      <color rgb="FFF7ABA5"/>
      <color rgb="FFE3B5A1"/>
      <color rgb="FFFFCC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pivotCacheDefinition" Target="pivotCache/pivotCacheDefinition16.xml"/><Relationship Id="rId21" Type="http://schemas.openxmlformats.org/officeDocument/2006/relationships/pivotCacheDefinition" Target="pivotCache/pivotCacheDefinition11.xml"/><Relationship Id="rId42" Type="http://schemas.openxmlformats.org/officeDocument/2006/relationships/customXml" Target="../customXml/item9.xml"/><Relationship Id="rId47" Type="http://schemas.openxmlformats.org/officeDocument/2006/relationships/customXml" Target="../customXml/item14.xml"/><Relationship Id="rId63" Type="http://schemas.openxmlformats.org/officeDocument/2006/relationships/customXml" Target="../customXml/item30.xml"/><Relationship Id="rId68" Type="http://schemas.openxmlformats.org/officeDocument/2006/relationships/customXml" Target="../customXml/item3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9" Type="http://schemas.openxmlformats.org/officeDocument/2006/relationships/styles" Target="styles.xml"/><Relationship Id="rId11" Type="http://schemas.openxmlformats.org/officeDocument/2006/relationships/pivotCacheDefinition" Target="pivotCache/pivotCacheDefinition1.xml"/><Relationship Id="rId24" Type="http://schemas.openxmlformats.org/officeDocument/2006/relationships/pivotCacheDefinition" Target="pivotCache/pivotCacheDefinition14.xml"/><Relationship Id="rId32" Type="http://schemas.openxmlformats.org/officeDocument/2006/relationships/powerPivotData" Target="model/item.data"/><Relationship Id="rId37" Type="http://schemas.openxmlformats.org/officeDocument/2006/relationships/customXml" Target="../customXml/item4.xml"/><Relationship Id="rId40" Type="http://schemas.openxmlformats.org/officeDocument/2006/relationships/customXml" Target="../customXml/item7.xml"/><Relationship Id="rId45" Type="http://schemas.openxmlformats.org/officeDocument/2006/relationships/customXml" Target="../customXml/item12.xml"/><Relationship Id="rId53" Type="http://schemas.openxmlformats.org/officeDocument/2006/relationships/customXml" Target="../customXml/item20.xml"/><Relationship Id="rId58" Type="http://schemas.openxmlformats.org/officeDocument/2006/relationships/customXml" Target="../customXml/item25.xml"/><Relationship Id="rId66" Type="http://schemas.openxmlformats.org/officeDocument/2006/relationships/customXml" Target="../customXml/item33.xml"/><Relationship Id="rId5" Type="http://schemas.openxmlformats.org/officeDocument/2006/relationships/worksheet" Target="worksheets/sheet5.xml"/><Relationship Id="rId61" Type="http://schemas.openxmlformats.org/officeDocument/2006/relationships/customXml" Target="../customXml/item28.xml"/><Relationship Id="rId19" Type="http://schemas.openxmlformats.org/officeDocument/2006/relationships/pivotCacheDefinition" Target="pivotCache/pivotCacheDefinition9.xml"/><Relationship Id="rId14" Type="http://schemas.openxmlformats.org/officeDocument/2006/relationships/pivotCacheDefinition" Target="pivotCache/pivotCacheDefinition4.xml"/><Relationship Id="rId22" Type="http://schemas.openxmlformats.org/officeDocument/2006/relationships/pivotCacheDefinition" Target="pivotCache/pivotCacheDefinition12.xml"/><Relationship Id="rId27" Type="http://schemas.openxmlformats.org/officeDocument/2006/relationships/theme" Target="theme/theme1.xml"/><Relationship Id="rId30" Type="http://schemas.openxmlformats.org/officeDocument/2006/relationships/sharedStrings" Target="sharedStrings.xml"/><Relationship Id="rId35" Type="http://schemas.openxmlformats.org/officeDocument/2006/relationships/customXml" Target="../customXml/item2.xml"/><Relationship Id="rId43" Type="http://schemas.openxmlformats.org/officeDocument/2006/relationships/customXml" Target="../customXml/item10.xml"/><Relationship Id="rId48" Type="http://schemas.openxmlformats.org/officeDocument/2006/relationships/customXml" Target="../customXml/item15.xml"/><Relationship Id="rId56" Type="http://schemas.openxmlformats.org/officeDocument/2006/relationships/customXml" Target="../customXml/item23.xml"/><Relationship Id="rId64" Type="http://schemas.openxmlformats.org/officeDocument/2006/relationships/customXml" Target="../customXml/item31.xml"/><Relationship Id="rId69" Type="http://schemas.openxmlformats.org/officeDocument/2006/relationships/customXml" Target="../customXml/item36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1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pivotCacheDefinition" Target="pivotCache/pivotCacheDefinition15.xml"/><Relationship Id="rId33" Type="http://schemas.openxmlformats.org/officeDocument/2006/relationships/calcChain" Target="calcChain.xml"/><Relationship Id="rId38" Type="http://schemas.openxmlformats.org/officeDocument/2006/relationships/customXml" Target="../customXml/item5.xml"/><Relationship Id="rId46" Type="http://schemas.openxmlformats.org/officeDocument/2006/relationships/customXml" Target="../customXml/item13.xml"/><Relationship Id="rId59" Type="http://schemas.openxmlformats.org/officeDocument/2006/relationships/customXml" Target="../customXml/item26.xml"/><Relationship Id="rId67" Type="http://schemas.openxmlformats.org/officeDocument/2006/relationships/customXml" Target="../customXml/item34.xml"/><Relationship Id="rId20" Type="http://schemas.openxmlformats.org/officeDocument/2006/relationships/pivotCacheDefinition" Target="pivotCache/pivotCacheDefinition10.xml"/><Relationship Id="rId41" Type="http://schemas.openxmlformats.org/officeDocument/2006/relationships/customXml" Target="../customXml/item8.xml"/><Relationship Id="rId54" Type="http://schemas.openxmlformats.org/officeDocument/2006/relationships/customXml" Target="../customXml/item21.xml"/><Relationship Id="rId62" Type="http://schemas.openxmlformats.org/officeDocument/2006/relationships/customXml" Target="../customXml/item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5.xml"/><Relationship Id="rId23" Type="http://schemas.openxmlformats.org/officeDocument/2006/relationships/pivotCacheDefinition" Target="pivotCache/pivotCacheDefinition13.xml"/><Relationship Id="rId28" Type="http://schemas.openxmlformats.org/officeDocument/2006/relationships/connections" Target="connections.xml"/><Relationship Id="rId36" Type="http://schemas.openxmlformats.org/officeDocument/2006/relationships/customXml" Target="../customXml/item3.xml"/><Relationship Id="rId49" Type="http://schemas.openxmlformats.org/officeDocument/2006/relationships/customXml" Target="../customXml/item16.xml"/><Relationship Id="rId57" Type="http://schemas.openxmlformats.org/officeDocument/2006/relationships/customXml" Target="../customXml/item24.xml"/><Relationship Id="rId10" Type="http://schemas.openxmlformats.org/officeDocument/2006/relationships/worksheet" Target="worksheets/sheet10.xml"/><Relationship Id="rId31" Type="http://schemas.openxmlformats.org/officeDocument/2006/relationships/sheetMetadata" Target="metadata.xml"/><Relationship Id="rId44" Type="http://schemas.openxmlformats.org/officeDocument/2006/relationships/customXml" Target="../customXml/item11.xml"/><Relationship Id="rId52" Type="http://schemas.openxmlformats.org/officeDocument/2006/relationships/customXml" Target="../customXml/item19.xml"/><Relationship Id="rId60" Type="http://schemas.openxmlformats.org/officeDocument/2006/relationships/customXml" Target="../customXml/item27.xml"/><Relationship Id="rId65" Type="http://schemas.openxmlformats.org/officeDocument/2006/relationships/customXml" Target="../customXml/item3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39" Type="http://schemas.openxmlformats.org/officeDocument/2006/relationships/customXml" Target="../customXml/item6.xml"/><Relationship Id="rId34" Type="http://schemas.openxmlformats.org/officeDocument/2006/relationships/customXml" Target="../customXml/item1.xml"/><Relationship Id="rId50" Type="http://schemas.openxmlformats.org/officeDocument/2006/relationships/customXml" Target="../customXml/item17.xml"/><Relationship Id="rId55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22448148149" backgroundQuery="1" createdVersion="6" refreshedVersion="6" minRefreshableVersion="3" recordCount="0" supportSubquery="1" supportAdvancedDrill="1" xr:uid="{B0B27218-1964-4ECC-B1EC-F8A92FAD40EC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2019]" caption="Netsales2019" numFmtId="0" hierarchy="36" level="32767"/>
    <cacheField name="[Measures].[Netsales2020]" caption="Netsales2020" numFmtId="0" hierarchy="37" level="32767"/>
    <cacheField name="[Measures].[Netsales2021]" caption="Netsales2021" numFmtId="0" hierarchy="38" level="32767"/>
    <cacheField name="[Measures].[2021vs2020]" caption="2021vs2020" numFmtId="0" hierarchy="39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 oneField="1">
      <fieldsUsage count="1">
        <fieldUsage x="4"/>
      </fieldsUsage>
    </cacheHierarchy>
    <cacheHierarchy uniqueName="[Measures].[Netsales2020]" caption="Netsales2020" measure="1" displayFolder="" measureGroup="fact_sales_monthly" count="0" oneField="1">
      <fieldsUsage count="1">
        <fieldUsage x="5"/>
      </fieldsUsage>
    </cacheHierarchy>
    <cacheHierarchy uniqueName="[Measures].[Netsales2021]" caption="Netsales2021" measure="1" displayFolder="" measureGroup="fact_sales_monthly" count="0" oneField="1">
      <fieldsUsage count="1">
        <fieldUsage x="6"/>
      </fieldsUsage>
    </cacheHierarchy>
    <cacheHierarchy uniqueName="[Measures].[2021vs2020]" caption="2021vs20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34783333336" backgroundQuery="1" createdVersion="6" refreshedVersion="6" minRefreshableVersion="3" recordCount="0" supportSubquery="1" supportAdvancedDrill="1" xr:uid="{FA3782F3-539E-4E6D-9640-D7FD7A71755C}">
  <cacheSource type="external" connectionId="8"/>
  <cacheFields count="10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4" level="32767"/>
    <cacheField name="[fact_sales_monthly].[FY].[FY]" caption="FY" numFmtId="0" hierarchy="26" level="1">
      <sharedItems containsSemiMixedTypes="0" containsNonDate="0" containsString="0"/>
    </cacheField>
    <cacheField name="[Measures].[Gross Margin]" caption="Gross Margin" numFmtId="0" hierarchy="45" level="32767"/>
    <cacheField name="[Measures].[GM%]" caption="GM%" numFmtId="0" hierarchy="46" level="32767"/>
    <cacheField name="[fact_sales_monthly].[mmm].[mmm]" caption="mmm" numFmtId="0" hierarchy="2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fact_sales_monthly].[quarter].[quarter]" caption="quarter" numFmtId="0" hierarchy="31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2" memberValueDatatype="130" unbalanced="0">
      <fieldsUsage count="2">
        <fieldUsage x="-1"/>
        <fieldUsage x="8"/>
      </fieldsUsage>
    </cacheHierarchy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9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34163657408" backgroundQuery="1" createdVersion="6" refreshedVersion="6" minRefreshableVersion="3" recordCount="0" supportSubquery="1" supportAdvancedDrill="1" xr:uid="{8FC7DE6B-3280-4C37-94A6-D7504F355487}">
  <cacheSource type="external" connectionId="8"/>
  <cacheFields count="10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4" level="32767"/>
    <cacheField name="[fact_sales_monthly].[FY].[FY]" caption="FY" numFmtId="0" hierarchy="26" level="1">
      <sharedItems containsSemiMixedTypes="0" containsNonDate="0" containsString="0"/>
    </cacheField>
    <cacheField name="[Measures].[Gross Margin]" caption="Gross Margin" numFmtId="0" hierarchy="45" level="32767"/>
    <cacheField name="[Measures].[GM%]" caption="GM%" numFmtId="0" hierarchy="46" level="32767"/>
    <cacheField name="[fact_sales_monthly].[mmm].[mmm]" caption="mmm" numFmtId="0" hierarchy="2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fact_sales_monthly].[quarter].[quarter]" caption="quarter" numFmtId="0" hierarchy="31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2" memberValueDatatype="130" unbalanced="0">
      <fieldsUsage count="2">
        <fieldUsage x="-1"/>
        <fieldUsage x="8"/>
      </fieldsUsage>
    </cacheHierarchy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9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629430787034" backgroundQuery="1" createdVersion="6" refreshedVersion="6" minRefreshableVersion="3" recordCount="0" supportSubquery="1" supportAdvancedDrill="1" xr:uid="{5442001A-DFA5-4DDC-B9E7-5091C4399702}">
  <cacheSource type="external" connectionId="8"/>
  <cacheFields count="8">
    <cacheField name="[dim_date].[FY].[FY]" caption="FY" numFmtId="0" hierarchy="9" level="1">
      <sharedItems containsSemiMixedTypes="0" containsNonDate="0" containsString="0"/>
    </cacheField>
    <cacheField name="[dim_market].[region].[region]" caption="region" numFmtId="0" hierarchy="12" level="1">
      <sharedItems containsSemiMixedTypes="0" containsNonDate="0" containsString="0"/>
    </cacheField>
    <cacheField name="[dim_market].[sub_zone].[sub_zone]" caption="sub_zone" numFmtId="0" hierarchy="11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GM%]" caption="GM%" numFmtId="0" hierarchy="46" level="32767"/>
    <cacheField name="[Measures].[COGS]" caption="COGS" numFmtId="0" hierarchy="44" level="32767"/>
    <cacheField name="[Measures].[Gross Margin]" caption="Gross Margin" numFmtId="0" hierarchy="45" level="32767"/>
    <cacheField name="[Measures].[Net sales]" caption="Net sales" numFmtId="0" hierarchy="35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7"/>
      </fieldsUsage>
    </cacheHierarchy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4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633642592591" backgroundQuery="1" createdVersion="6" refreshedVersion="6" minRefreshableVersion="3" recordCount="0" supportSubquery="1" supportAdvancedDrill="1" xr:uid="{E21E38EF-75E9-4BBD-B2C0-76AA61D2C284}">
  <cacheSource type="external" connectionId="8"/>
  <cacheFields count="4">
    <cacheField name="[dim_date].[FY].[FY]" caption="FY" numFmtId="0" hierarchy="9" level="1">
      <sharedItems containsSemiMixedTypes="0" containsNonDate="0" containsString="0"/>
    </cacheField>
    <cacheField name="[dim_market].[sub_zone].[sub_zone]" caption="sub_zone" numFmtId="0" hierarchy="11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46" level="32767"/>
    <cacheField name="[fact_sales_monthly].[quarter].[quarter]" caption="quarter" numFmtId="0" hierarchy="31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2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63521226852" backgroundQuery="1" createdVersion="6" refreshedVersion="6" minRefreshableVersion="3" recordCount="0" supportSubquery="1" supportAdvancedDrill="1" xr:uid="{10E23D2B-2BD0-45A5-8E4D-0B0D0739ACF0}">
  <cacheSource type="external" connectionId="8"/>
  <cacheFields count="4">
    <cacheField name="[dim_date].[FY].[FY]" caption="FY" numFmtId="0" hierarchy="9" level="1">
      <sharedItems containsSemiMixedTypes="0" containsNonDate="0" containsString="0"/>
    </cacheField>
    <cacheField name="[dim_market].[sub_zone].[sub_zone]" caption="sub_zone" numFmtId="0" hierarchy="11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46" level="32767"/>
    <cacheField name="[fact_sales_monthly].[quarter].[quarter]" caption="quarter" numFmtId="0" hierarchy="31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2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636521296299" backgroundQuery="1" createdVersion="6" refreshedVersion="6" minRefreshableVersion="3" recordCount="0" supportSubquery="1" supportAdvancedDrill="1" xr:uid="{B9BEB3A2-63E7-4EC7-A84C-98E02AFD6779}">
  <cacheSource type="external" connectionId="8"/>
  <cacheFields count="4">
    <cacheField name="[dim_date].[FY].[FY]" caption="FY" numFmtId="0" hierarchy="9" level="1">
      <sharedItems containsSemiMixedTypes="0" containsNonDate="0" containsString="0"/>
    </cacheField>
    <cacheField name="[dim_market].[sub_zone].[sub_zone]" caption="sub_zone" numFmtId="0" hierarchy="11" level="1">
      <sharedItems count="6">
        <s v="ANZ"/>
        <s v="India"/>
        <s v="NA"/>
        <s v="NE"/>
        <s v="ROA"/>
        <s v="SE"/>
      </sharedItems>
    </cacheField>
    <cacheField name="[Measures].[GM%]" caption="GM%" numFmtId="0" hierarchy="46" level="32767"/>
    <cacheField name="[fact_sales_monthly].[quarter].[quarter]" caption="quarter" numFmtId="0" hierarchy="31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3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 oneField="1">
      <fieldsUsage count="1">
        <fieldUsage x="2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22454513892" backgroundQuery="1" createdVersion="6" refreshedVersion="6" minRefreshableVersion="3" recordCount="0" supportSubquery="1" supportAdvancedDrill="1" xr:uid="{C79C58AD-DA3A-45D4-83F9-A310F0B13F71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Measures].[Netsales2020]" caption="Netsales2020" numFmtId="0" hierarchy="37" level="32767"/>
    <cacheField name="[Measures].[Netsales2021]" caption="Netsales2021" numFmtId="0" hierarchy="38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vs2020%]" caption="2021vs2020%" numFmtId="0" hierarchy="43" level="32767"/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unt="3">
        <s v="N &amp; S"/>
        <s v="P &amp; A"/>
        <s v="PC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 oneField="1">
      <fieldsUsage count="1">
        <fieldUsage x="1"/>
      </fieldsUsage>
    </cacheHierarchy>
    <cacheHierarchy uniqueName="[Measures].[Netsales2021]" caption="Netsales2021" measure="1" displayFolder="" measureGroup="fact_sales_monthly" count="0" oneField="1">
      <fieldsUsage count="1">
        <fieldUsage x="2"/>
      </fieldsUsage>
    </cacheHierarchy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 oneField="1">
      <fieldsUsage count="1">
        <fieldUsage x="4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2245034722" backgroundQuery="1" createdVersion="6" refreshedVersion="6" minRefreshableVersion="3" recordCount="0" supportSubquery="1" supportAdvancedDrill="1" xr:uid="{E8153076-5AFE-4B9A-B128-4180CBA66824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2019]" caption="Netsales2019" numFmtId="0" hierarchy="36" level="32767"/>
    <cacheField name="[Measures].[Netsales2020]" caption="Netsales2020" numFmtId="0" hierarchy="37" level="32767"/>
    <cacheField name="[Measures].[Netsales2021]" caption="Netsales2021" numFmtId="0" hierarchy="38" level="32767"/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target21-21]" caption="target21-21" numFmtId="0" hierarchy="41" level="32767"/>
    <cacheField name="[Measures].[%]" caption="%" numFmtId="0" hierarchy="42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 oneField="1">
      <fieldsUsage count="1">
        <fieldUsage x="2"/>
      </fieldsUsage>
    </cacheHierarchy>
    <cacheHierarchy uniqueName="[Measures].[Netsales2020]" caption="Netsales2020" measure="1" displayFolder="" measureGroup="fact_sales_monthly" count="0" oneField="1">
      <fieldsUsage count="1">
        <fieldUsage x="3"/>
      </fieldsUsage>
    </cacheHierarchy>
    <cacheHierarchy uniqueName="[Measures].[Netsales2021]" caption="Netsales2021" measure="1" displayFolder="" measureGroup="fact_sales_monthly" count="0" oneField="1">
      <fieldsUsage count="1">
        <fieldUsage x="4"/>
      </fieldsUsage>
    </cacheHierarchy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 oneField="1">
      <fieldsUsage count="1">
        <fieldUsage x="6"/>
      </fieldsUsage>
    </cacheHierarchy>
    <cacheHierarchy uniqueName="[Measures].[%]" caption="%" measure="1" displayFolder="" measureGroup="ns_targets_2021" count="0" oneField="1">
      <fieldsUsage count="1">
        <fieldUsage x="7"/>
      </fieldsUsage>
    </cacheHierarchy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22452662037" backgroundQuery="1" createdVersion="6" refreshedVersion="6" minRefreshableVersion="3" recordCount="0" supportSubquery="1" supportAdvancedDrill="1" xr:uid="{3E8B15B7-885F-449B-8531-B7DEAE21ADD2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2020]" caption="Netsales2020" numFmtId="0" hierarchy="37" level="32767"/>
    <cacheField name="[Measures].[Netsales2021]" caption="Netsales2021" numFmtId="0" hierarchy="38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021vs2020%]" caption="2021vs2020%" numFmtId="0" hierarchy="43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 oneField="1">
      <fieldsUsage count="1">
        <fieldUsage x="2"/>
      </fieldsUsage>
    </cacheHierarchy>
    <cacheHierarchy uniqueName="[Measures].[Netsales2021]" caption="Netsales2021" measure="1" displayFolder="" measureGroup="fact_sales_monthly" count="0" oneField="1">
      <fieldsUsage count="1">
        <fieldUsage x="3"/>
      </fieldsUsage>
    </cacheHierarchy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 oneField="1">
      <fieldsUsage count="1">
        <fieldUsage x="5"/>
      </fieldsUsage>
    </cacheHierarchy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22459259257" backgroundQuery="1" createdVersion="6" refreshedVersion="6" minRefreshableVersion="3" recordCount="0" supportSubquery="1" supportAdvancedDrill="1" xr:uid="{90C142E9-22AD-4207-B804-BD8D9D74819D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um of Qty]" caption="Sum of Qty" numFmtId="0" hierarchy="54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22456944447" backgroundQuery="1" createdVersion="6" refreshedVersion="6" minRefreshableVersion="3" recordCount="0" supportSubquery="1" supportAdvancedDrill="1" xr:uid="{CD693551-A351-4DA1-AE07-7381A601B27F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10">
        <s v="AQ Gamer 1"/>
        <s v="AQ GEN Z"/>
        <s v="AQ Home Allin1"/>
        <s v="AQ HOME Allin1 Gen 2"/>
        <s v="AQ Smash 2"/>
        <s v="AQ Gamers" u="1"/>
        <s v="AQ Gamers Ms" u="1"/>
        <s v="AQ Master wired x1 Ms" u="1"/>
        <s v="AQ Master wireless x1" u="1"/>
        <s v="AQ Master wireless x1 Ms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Sum of Qty]" caption="Sum of Qty" numFmtId="0" hierarchy="54" level="32767"/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22460995373" backgroundQuery="1" createdVersion="6" refreshedVersion="6" minRefreshableVersion="3" recordCount="0" supportSubquery="1" supportAdvancedDrill="1" xr:uid="{BA805D75-3B69-4DAA-A5D1-D40A6EA203DE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2020]" caption="Netsales2020" numFmtId="0" hierarchy="37" level="32767"/>
    <cacheField name="[Measures].[Netsales2021]" caption="Netsales2021" numFmtId="0" hierarchy="38" level="32767"/>
    <cacheField name="[dim_product].[product].[product]" caption="product" numFmtId="0" hierarchy="17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 oneField="1">
      <fieldsUsage count="1">
        <fieldUsage x="2"/>
      </fieldsUsage>
    </cacheHierarchy>
    <cacheHierarchy uniqueName="[Measures].[Netsales2021]" caption="Netsales2021" measure="1" displayFolder="" measureGroup="fact_sales_monthly" count="0" oneField="1">
      <fieldsUsage count="1">
        <fieldUsage x="3"/>
      </fieldsUsage>
    </cacheHierarchy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22463078705" backgroundQuery="1" createdVersion="6" refreshedVersion="6" minRefreshableVersion="3" recordCount="0" supportSubquery="1" supportAdvancedDrill="1" xr:uid="{7962215E-5D49-4346-917C-0496EB7EDE5F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sales2021]" caption="Netsales2021" numFmtId="0" hierarchy="38" level="32767"/>
    <cacheField name="[dim_product].[product].[product]" caption="product" numFmtId="0" hierarchy="17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0" level="1">
      <sharedItems count="5">
        <s v="Canada"/>
        <s v="India"/>
        <s v="South Korea"/>
        <s v="United Kingdom"/>
        <s v="USA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 oneField="1">
      <fieldsUsage count="1">
        <fieldUsage x="2"/>
      </fieldsUsage>
    </cacheHierarchy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%]" caption="GM%" measure="1" displayFolder="" measureGroup="fact_sales_monthly" count="0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22464930553" backgroundQuery="1" createdVersion="6" refreshedVersion="6" minRefreshableVersion="3" recordCount="0" supportSubquery="1" supportAdvancedDrill="1" xr:uid="{971632E7-7299-4371-91B9-C6F87A7884F1}">
  <cacheSource type="external" connectionId="8"/>
  <cacheFields count="9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4" level="32767"/>
    <cacheField name="[fact_sales_monthly].[FY].[FY]" caption="FY" numFmtId="0" hierarchy="26" level="1">
      <sharedItems count="3">
        <s v="2019"/>
        <s v="2020"/>
        <s v="2021"/>
      </sharedItems>
    </cacheField>
    <cacheField name="[Measures].[Gross Margin]" caption="Gross Margin" numFmtId="0" hierarchy="45" level="32767"/>
    <cacheField name="[Measures].[GM%]" caption="GM%" numFmtId="0" hierarchy="4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0" memberValueDatatype="130" unbalanced="0"/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599.534882060187" backgroundQuery="1" createdVersion="6" refreshedVersion="6" minRefreshableVersion="3" recordCount="0" supportSubquery="1" supportAdvancedDrill="1" xr:uid="{DC828E23-DCCF-492D-8EED-61801FEFA3EF}">
  <cacheSource type="external" connectionId="8"/>
  <cacheFields count="10">
    <cacheField name="[dim_market].[region].[region]" caption="region" numFmtId="0" hierarchy="12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Measures].[Net sales]" caption="Net sales" numFmtId="0" hierarchy="35" level="32767"/>
    <cacheField name="[Measures].[COGS]" caption="COGS" numFmtId="0" hierarchy="44" level="32767"/>
    <cacheField name="[fact_sales_monthly].[FY].[FY]" caption="FY" numFmtId="0" hierarchy="26" level="1">
      <sharedItems containsSemiMixedTypes="0" containsNonDate="0" containsString="0"/>
    </cacheField>
    <cacheField name="[Measures].[Gross Margin]" caption="Gross Margin" numFmtId="0" hierarchy="45" level="32767"/>
    <cacheField name="[Measures].[GM%]" caption="GM%" numFmtId="0" hierarchy="46" level="32767"/>
    <cacheField name="[fact_sales_monthly].[mmm].[mmm]" caption="mmm" numFmtId="0" hierarchy="2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fact_sales_monthly].[quarter].[quarter]" caption="quarter" numFmtId="0" hierarchy="31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 COGS]" caption="Total COGS" attribute="1" defaultMemberUniqueName="[fact_sales_monthly].[Total COGS].[All]" allUniqueName="[fact_sales_monthly].[Total COGS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mmm]" caption="mmm" attribute="1" defaultMemberUniqueName="[fact_sales_monthly].[mmm].[All]" allUniqueName="[fact_sales_monthly].[mmm].[All]" dimensionUniqueName="[fact_sales_monthly]" displayFolder="" count="2" memberValueDatatype="130" unbalanced="0">
      <fieldsUsage count="2">
        <fieldUsage x="-1"/>
        <fieldUsage x="8"/>
      </fieldsUsage>
    </cacheHierarchy>
    <cacheHierarchy uniqueName="[fact_sales_monthly].[fy_month_number]" caption="fy_month_number" attribute="1" defaultMemberUniqueName="[fact_sales_monthly].[fy_month_number].[All]" allUniqueName="[fact_sales_monthly].[fy_month_number].[All]" dimensionUniqueName="[fact_sales_monthly]" displayFolder="" count="0" memberValueDatatype="20" unbalanced="0"/>
    <cacheHierarchy uniqueName="[fact_sales_monthly].[quarter]" caption="quarter" attribute="1" defaultMemberUniqueName="[fact_sales_monthly].[quarter].[All]" allUniqueName="[fact_sales_monthly].[quarter].[All]" dimensionUniqueName="[fact_sales_monthly]" displayFolder="" count="2" memberValueDatatype="130" unbalanced="0">
      <fieldsUsage count="2">
        <fieldUsage x="-1"/>
        <fieldUsage x="9"/>
      </fieldsUsage>
    </cacheHierarchy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2019]" caption="Netsales2019" measure="1" displayFolder="" measureGroup="fact_sales_monthly" count="0"/>
    <cacheHierarchy uniqueName="[Measures].[Netsales2020]" caption="Netsales2020" measure="1" displayFolder="" measureGroup="fact_sales_monthly" count="0"/>
    <cacheHierarchy uniqueName="[Measures].[Netsales2021]" caption="Netsales2021" measure="1" displayFolder="" measureGroup="fact_sales_monthly" count="0"/>
    <cacheHierarchy uniqueName="[Measures].[2021vs2020]" caption="2021vs2020" measure="1" displayFolder="" measureGroup="fact_sales_monthly" count="0"/>
    <cacheHierarchy uniqueName="[Measures].[Target21]" caption="Target21" measure="1" displayFolder="" measureGroup="ns_targets_2021" count="0"/>
    <cacheHierarchy uniqueName="[Measures].[target21-21]" caption="target21-21" measure="1" displayFolder="" measureGroup="ns_targets_2021" count="0"/>
    <cacheHierarchy uniqueName="[Measures].[%]" caption="%" measure="1" displayFolder="" measureGroup="ns_targets_2021" count="0"/>
    <cacheHierarchy uniqueName="[Measures].[2021vs2020%]" caption="2021vs2020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Sum of Total COGS]" caption="Sum of Total 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7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E7FC8C-C92B-4EAE-B508-A3057BABC029}" name="PivotTable1" cacheId="0" applyNumberFormats="0" applyBorderFormats="0" applyFontFormats="0" applyPatternFormats="0" applyAlignmentFormats="0" applyWidthHeightFormats="1" dataCaption="Values" tag="6f5081ab-5449-41bb-bde7-b78e79ea8be1" updatedVersion="6" minRefreshableVersion="3" useAutoFormatting="1" subtotalHiddenItems="1" itemPrintTitles="1" createdVersion="6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2" name="[dim_market].[region].[All]" cap="All"/>
    <pageField fld="2" hier="10" name="[dim_market].[market].[All]" cap="All"/>
    <pageField fld="1" hier="14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fld="7" subtotal="count" baseField="3" baseItem="0" numFmtId="164"/>
  </dataFields>
  <formats count="26">
    <format dxfId="331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0">
      <pivotArea outline="0" fieldPosition="0">
        <references count="1">
          <reference field="4294967294" count="1">
            <x v="3"/>
          </reference>
        </references>
      </pivotArea>
    </format>
    <format dxfId="329">
      <pivotArea outline="0" fieldPosition="0">
        <references count="1">
          <reference field="4294967294" count="1">
            <x v="0"/>
          </reference>
        </references>
      </pivotArea>
    </format>
    <format dxfId="328">
      <pivotArea outline="0" fieldPosition="0">
        <references count="1">
          <reference field="4294967294" count="1">
            <x v="1"/>
          </reference>
        </references>
      </pivotArea>
    </format>
    <format dxfId="327">
      <pivotArea outline="0" fieldPosition="0">
        <references count="1">
          <reference field="4294967294" count="1">
            <x v="2"/>
          </reference>
        </references>
      </pivotArea>
    </format>
    <format dxfId="326">
      <pivotArea type="all" dataOnly="0" outline="0" fieldPosition="0"/>
    </format>
    <format dxfId="325">
      <pivotArea field="3" type="button" dataOnly="0" labelOnly="1" outline="0" axis="axisRow" fieldPosition="0"/>
    </format>
    <format dxfId="32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3">
      <pivotArea field="3" type="button" dataOnly="0" labelOnly="1" outline="0" axis="axisRow" fieldPosition="0"/>
    </format>
    <format dxfId="32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21">
      <pivotArea type="all" dataOnly="0" outline="0" fieldPosition="0"/>
    </format>
    <format dxfId="320">
      <pivotArea outline="0" collapsedLevelsAreSubtotals="1" fieldPosition="0"/>
    </format>
    <format dxfId="319">
      <pivotArea field="3" type="button" dataOnly="0" labelOnly="1" outline="0" axis="axisRow" fieldPosition="0"/>
    </format>
    <format dxfId="31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7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6">
      <pivotArea dataOnly="0" labelOnly="1" grandRow="1" outline="0" fieldPosition="0"/>
    </format>
    <format dxfId="31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4">
      <pivotArea field="3" type="button" dataOnly="0" labelOnly="1" outline="0" axis="axisRow" fieldPosition="0"/>
    </format>
    <format dxfId="3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2">
      <pivotArea dataOnly="0" grandRow="1" fieldPosition="0"/>
    </format>
    <format dxfId="311">
      <pivotArea grandRow="1" outline="0" collapsedLevelsAreSubtotals="1" fieldPosition="0"/>
    </format>
    <format dxfId="310">
      <pivotArea dataOnly="0" labelOnly="1" grandRow="1" outline="0" fieldPosition="0"/>
    </format>
    <format dxfId="309">
      <pivotArea field="3" type="button" dataOnly="0" labelOnly="1" outline="0" axis="axisRow" fieldPosition="0"/>
    </format>
    <format dxfId="30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7">
      <pivotArea dataOnly="0" grandRow="1" axis="axisRow" fieldPosition="0"/>
    </format>
    <format dxfId="306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2077BF-60F6-4F0B-BDD0-4B5B39D4EC30}" name="PivotTable2" cacheId="9" dataOnRows="1" applyNumberFormats="0" applyBorderFormats="0" applyFontFormats="0" applyPatternFormats="0" applyAlignmentFormats="0" applyWidthHeightFormats="1" dataCaption="Metrics" tag="4a9a56ed-bb68-4b80-9ab0-bca7fe58e2a7" updatedVersion="6" minRefreshableVersion="3" subtotalHiddenItems="1" rowGrandTotals="0" itemPrintTitles="1" createdVersion="6" indent="0" outline="1" outlineData="1" multipleFieldFilters="0" rowHeaderCaption="Customer" colHeaderCaption="Quarters">
  <location ref="B22:O28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4">
    <pageField fld="2" hier="10" name="[dim_market].[market].[All]" cap="All"/>
    <pageField fld="0" hier="12" name="[dim_market].[region].[All]" cap="All"/>
    <pageField fld="1" hier="14" name="[dim_product].[division].[All]" cap="All"/>
    <pageField fld="5" hier="26" name="[fact_sales_monthly].[FY].&amp;[2020]" cap="2020"/>
  </pageFields>
  <dataFields count="4">
    <dataField fld="3" subtotal="count" baseField="5" baseItem="1" numFmtId="165"/>
    <dataField fld="4" subtotal="count" baseField="5" baseItem="1" numFmtId="165"/>
    <dataField fld="6" subtotal="count" baseField="5" baseItem="1" numFmtId="165"/>
    <dataField fld="7" subtotal="count" baseField="5" baseItem="0" numFmtId="164"/>
  </dataFields>
  <formats count="25">
    <format dxfId="108">
      <pivotArea field="-2" type="button" dataOnly="0" labelOnly="1" outline="0" axis="axisRow" fieldPosition="0"/>
    </format>
    <format dxfId="107">
      <pivotArea dataOnly="0" labelOnly="1" fieldPosition="0">
        <references count="1">
          <reference field="5" count="0"/>
        </references>
      </pivotArea>
    </format>
    <format dxfId="106">
      <pivotArea dataOnly="0" labelOnly="1" outline="0" fieldPosition="0">
        <references count="1">
          <reference field="5" count="0"/>
        </references>
      </pivotArea>
    </format>
    <format dxfId="105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04">
      <pivotArea dataOnly="0" labelOnly="1" fieldPosition="0">
        <references count="1">
          <reference field="9" count="1">
            <x v="3"/>
          </reference>
        </references>
      </pivotArea>
    </format>
    <format dxfId="103">
      <pivotArea dataOnly="0" labelOnly="1" grandCol="1" outline="0" fieldPosition="0"/>
    </format>
    <format dxfId="102">
      <pivotArea type="all" dataOnly="0" outline="0" fieldPosition="0"/>
    </format>
    <format dxfId="101">
      <pivotArea outline="0" collapsedLevelsAreSubtotals="1" fieldPosition="0"/>
    </format>
    <format dxfId="100">
      <pivotArea type="origin" dataOnly="0" labelOnly="1" outline="0" fieldPosition="0"/>
    </format>
    <format dxfId="99">
      <pivotArea field="9" type="button" dataOnly="0" labelOnly="1" outline="0" axis="axisCol" fieldPosition="0"/>
    </format>
    <format dxfId="98">
      <pivotArea field="8" type="button" dataOnly="0" labelOnly="1" outline="0" axis="axisCol" fieldPosition="1"/>
    </format>
    <format dxfId="97">
      <pivotArea type="topRight" dataOnly="0" labelOnly="1" outline="0" fieldPosition="0"/>
    </format>
    <format dxfId="96">
      <pivotArea field="-2" type="button" dataOnly="0" labelOnly="1" outline="0" axis="axisRow" fieldPosition="0"/>
    </format>
    <format dxfId="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4">
      <pivotArea dataOnly="0" labelOnly="1" fieldPosition="0">
        <references count="1">
          <reference field="9" count="0"/>
        </references>
      </pivotArea>
    </format>
    <format dxfId="93">
      <pivotArea dataOnly="0" labelOnly="1" grandCol="1" outline="0" fieldPosition="0"/>
    </format>
    <format dxfId="92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91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90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89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88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87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86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85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84">
      <pivotArea field="9" type="button" dataOnly="0" labelOnly="1" outline="0" axis="axisCol" fieldPosition="0"/>
    </format>
  </formats>
  <conditionalFormats count="9">
    <conditionalFormat priority="2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3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4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2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27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29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28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" showRowHeaders="1" showColHeaders="1" showRowStripes="0" showColStripes="0" showLastColumn="1"/>
  <rowHierarchiesUsage count="1">
    <rowHierarchyUsage hierarchyUsage="-2"/>
  </rowHierarchiesUsage>
  <colHierarchiesUsage count="2">
    <colHierarchyUsage hierarchyUsage="31"/>
    <colHierarchyUsage hierarchyUsage="2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8F58DA-19C0-4E59-8FCA-EA0FDD6C55CB}" name="PivotTable1" cacheId="10" dataOnRows="1" applyNumberFormats="0" applyBorderFormats="0" applyFontFormats="0" applyPatternFormats="0" applyAlignmentFormats="0" applyWidthHeightFormats="1" dataCaption="Metrics" tag="62b8f34c-257a-41ad-8b42-5d76081d3f2b" updatedVersion="6" minRefreshableVersion="3" subtotalHiddenItems="1" rowGrandTotals="0" itemPrintTitles="1" createdVersion="6" indent="0" outline="1" outlineData="1" multipleFieldFilters="0" rowHeaderCaption="Customer" colHeaderCaption="Quarters">
  <location ref="B7:O13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4">
    <pageField fld="2" hier="10" name="[dim_market].[market].[All]" cap="All"/>
    <pageField fld="0" hier="12" name="[dim_market].[region].[All]" cap="All"/>
    <pageField fld="1" hier="14" name="[dim_product].[division].[All]" cap="All"/>
    <pageField fld="5" hier="26" name="[fact_sales_monthly].[FY].&amp;[2019]" cap="2019"/>
  </pageFields>
  <dataFields count="4">
    <dataField fld="3" subtotal="count" baseField="5" baseItem="1" numFmtId="165"/>
    <dataField fld="4" subtotal="count" baseField="5" baseItem="1" numFmtId="165"/>
    <dataField fld="6" subtotal="count" baseField="5" baseItem="1" numFmtId="165"/>
    <dataField fld="7" subtotal="count" baseField="5" baseItem="0" numFmtId="164"/>
  </dataFields>
  <formats count="25">
    <format dxfId="133">
      <pivotArea field="-2" type="button" dataOnly="0" labelOnly="1" outline="0" axis="axisRow" fieldPosition="0"/>
    </format>
    <format dxfId="132">
      <pivotArea dataOnly="0" labelOnly="1" fieldPosition="0">
        <references count="1">
          <reference field="5" count="0"/>
        </references>
      </pivotArea>
    </format>
    <format dxfId="131">
      <pivotArea dataOnly="0" labelOnly="1" outline="0" fieldPosition="0">
        <references count="1">
          <reference field="5" count="0"/>
        </references>
      </pivotArea>
    </format>
    <format dxfId="130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29">
      <pivotArea dataOnly="0" labelOnly="1" fieldPosition="0">
        <references count="1">
          <reference field="9" count="1">
            <x v="3"/>
          </reference>
        </references>
      </pivotArea>
    </format>
    <format dxfId="128">
      <pivotArea dataOnly="0" labelOnly="1" grandCol="1" outline="0" fieldPosition="0"/>
    </format>
    <format dxfId="127">
      <pivotArea type="all" dataOnly="0" outline="0" fieldPosition="0"/>
    </format>
    <format dxfId="126">
      <pivotArea outline="0" collapsedLevelsAreSubtotals="1" fieldPosition="0"/>
    </format>
    <format dxfId="125">
      <pivotArea type="origin" dataOnly="0" labelOnly="1" outline="0" fieldPosition="0"/>
    </format>
    <format dxfId="124">
      <pivotArea field="9" type="button" dataOnly="0" labelOnly="1" outline="0" axis="axisCol" fieldPosition="0"/>
    </format>
    <format dxfId="123">
      <pivotArea field="8" type="button" dataOnly="0" labelOnly="1" outline="0" axis="axisCol" fieldPosition="1"/>
    </format>
    <format dxfId="122">
      <pivotArea type="topRight" dataOnly="0" labelOnly="1" outline="0" fieldPosition="0"/>
    </format>
    <format dxfId="121">
      <pivotArea field="-2" type="button" dataOnly="0" labelOnly="1" outline="0" axis="axisRow" fieldPosition="0"/>
    </format>
    <format dxfId="12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9">
      <pivotArea dataOnly="0" labelOnly="1" fieldPosition="0">
        <references count="1">
          <reference field="9" count="0"/>
        </references>
      </pivotArea>
    </format>
    <format dxfId="118">
      <pivotArea dataOnly="0" labelOnly="1" grandCol="1" outline="0" fieldPosition="0"/>
    </format>
    <format dxfId="117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16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15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14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13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12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11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10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09">
      <pivotArea field="9" type="button" dataOnly="0" labelOnly="1" outline="0" axis="axisCol" fieldPosition="0"/>
    </format>
  </formats>
  <conditionalFormats count="9"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30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1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2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3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35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4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36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" showRowHeaders="1" showColHeaders="1" showRowStripes="0" showColStripes="0" showLastColumn="1"/>
  <rowHierarchiesUsage count="1">
    <rowHierarchyUsage hierarchyUsage="-2"/>
  </rowHierarchiesUsage>
  <colHierarchiesUsage count="2">
    <colHierarchyUsage hierarchyUsage="31"/>
    <colHierarchyUsage hierarchyUsage="2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9B427C2-CA19-4B44-891F-67CB0A79D611}" name="PivotTable3" cacheId="8" dataOnRows="1" applyNumberFormats="0" applyBorderFormats="0" applyFontFormats="0" applyPatternFormats="0" applyAlignmentFormats="0" applyWidthHeightFormats="1" dataCaption="Metrics" tag="5632e46a-a78a-4898-8221-9068ade0ad7d" updatedVersion="6" minRefreshableVersion="3" subtotalHiddenItems="1" rowGrandTotals="0" itemPrintTitles="1" createdVersion="6" indent="0" outline="1" outlineData="1" multipleFieldFilters="0" rowHeaderCaption="Customer" colHeaderCaption="Quarters">
  <location ref="B37:O43" firstHeaderRow="1" firstDataRow="3" firstDataCol="1" rowPageCount="4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4">
    <pageField fld="2" hier="10" name="[dim_market].[market].[All]" cap="All"/>
    <pageField fld="0" hier="12" name="[dim_market].[region].[All]" cap="All"/>
    <pageField fld="1" hier="14" name="[dim_product].[division].[All]" cap="All"/>
    <pageField fld="5" hier="26" name="[fact_sales_monthly].[FY].&amp;[2021]" cap="2021"/>
  </pageFields>
  <dataFields count="4">
    <dataField fld="3" subtotal="count" baseField="5" baseItem="1" numFmtId="165"/>
    <dataField fld="4" subtotal="count" baseField="5" baseItem="1" numFmtId="165"/>
    <dataField fld="6" subtotal="count" baseField="5" baseItem="1" numFmtId="165"/>
    <dataField fld="7" subtotal="count" baseField="5" baseItem="0" numFmtId="164"/>
  </dataFields>
  <formats count="25">
    <format dxfId="158">
      <pivotArea field="-2" type="button" dataOnly="0" labelOnly="1" outline="0" axis="axisRow" fieldPosition="0"/>
    </format>
    <format dxfId="157">
      <pivotArea dataOnly="0" labelOnly="1" fieldPosition="0">
        <references count="1">
          <reference field="5" count="0"/>
        </references>
      </pivotArea>
    </format>
    <format dxfId="156">
      <pivotArea dataOnly="0" labelOnly="1" outline="0" fieldPosition="0">
        <references count="1">
          <reference field="5" count="0"/>
        </references>
      </pivotArea>
    </format>
    <format dxfId="155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54">
      <pivotArea dataOnly="0" labelOnly="1" fieldPosition="0">
        <references count="1">
          <reference field="9" count="1">
            <x v="3"/>
          </reference>
        </references>
      </pivotArea>
    </format>
    <format dxfId="153">
      <pivotArea dataOnly="0" labelOnly="1" grandCol="1" outline="0" fieldPosition="0"/>
    </format>
    <format dxfId="152">
      <pivotArea type="all" dataOnly="0" outline="0" fieldPosition="0"/>
    </format>
    <format dxfId="151">
      <pivotArea outline="0" collapsedLevelsAreSubtotals="1" fieldPosition="0"/>
    </format>
    <format dxfId="150">
      <pivotArea type="origin" dataOnly="0" labelOnly="1" outline="0" fieldPosition="0"/>
    </format>
    <format dxfId="149">
      <pivotArea field="9" type="button" dataOnly="0" labelOnly="1" outline="0" axis="axisCol" fieldPosition="0"/>
    </format>
    <format dxfId="148">
      <pivotArea field="8" type="button" dataOnly="0" labelOnly="1" outline="0" axis="axisCol" fieldPosition="1"/>
    </format>
    <format dxfId="147">
      <pivotArea type="topRight" dataOnly="0" labelOnly="1" outline="0" fieldPosition="0"/>
    </format>
    <format dxfId="146">
      <pivotArea field="-2" type="button" dataOnly="0" labelOnly="1" outline="0" axis="axisRow" fieldPosition="0"/>
    </format>
    <format dxfId="1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4">
      <pivotArea dataOnly="0" labelOnly="1" fieldPosition="0">
        <references count="1">
          <reference field="9" count="0"/>
        </references>
      </pivotArea>
    </format>
    <format dxfId="143">
      <pivotArea dataOnly="0" labelOnly="1" grandCol="1" outline="0" fieldPosition="0"/>
    </format>
    <format dxfId="142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41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40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39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38">
      <pivotArea dataOnly="0" labelOnly="1" fieldPosition="0">
        <references count="2">
          <reference field="8" count="3">
            <x v="0"/>
            <x v="1"/>
            <x v="2"/>
          </reference>
          <reference field="9" count="1" selected="0">
            <x v="0"/>
          </reference>
        </references>
      </pivotArea>
    </format>
    <format dxfId="137">
      <pivotArea dataOnly="0" labelOnly="1" fieldPosition="0">
        <references count="2">
          <reference field="8" count="3">
            <x v="3"/>
            <x v="4"/>
            <x v="5"/>
          </reference>
          <reference field="9" count="1" selected="0">
            <x v="1"/>
          </reference>
        </references>
      </pivotArea>
    </format>
    <format dxfId="136">
      <pivotArea dataOnly="0" labelOnly="1" fieldPosition="0">
        <references count="2">
          <reference field="8" count="3">
            <x v="6"/>
            <x v="7"/>
            <x v="8"/>
          </reference>
          <reference field="9" count="1" selected="0">
            <x v="2"/>
          </reference>
        </references>
      </pivotArea>
    </format>
    <format dxfId="135">
      <pivotArea dataOnly="0" labelOnly="1" fieldPosition="0">
        <references count="2">
          <reference field="8" count="3">
            <x v="9"/>
            <x v="10"/>
            <x v="11"/>
          </reference>
          <reference field="9" count="1" selected="0">
            <x v="3"/>
          </reference>
        </references>
      </pivotArea>
    </format>
    <format dxfId="134">
      <pivotArea field="9" type="button" dataOnly="0" labelOnly="1" outline="0" axis="axisCol" fieldPosition="0"/>
    </format>
  </formats>
  <conditionalFormats count="9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8" count="0" selected="0"/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6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7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18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8" count="0" selected="0"/>
          </references>
        </pivotArea>
      </pivotAreas>
    </conditionalFormat>
    <conditionalFormat priority="19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scope="field" priority="21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scope="field" priority="20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" showRowHeaders="1" showColHeaders="1" showRowStripes="0" showColStripes="0" showLastColumn="1"/>
  <rowHierarchiesUsage count="1">
    <rowHierarchyUsage hierarchyUsage="-2"/>
  </rowHierarchiesUsage>
  <colHierarchiesUsage count="2">
    <colHierarchyUsage hierarchyUsage="31"/>
    <colHierarchyUsage hierarchyUsage="2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F83783-89C1-4E3A-BDFF-90F0DDF96ADE}" name="PivotTable1" cacheId="11" applyNumberFormats="0" applyBorderFormats="0" applyFontFormats="0" applyPatternFormats="0" applyAlignmentFormats="0" applyWidthHeightFormats="1" dataCaption="Values" updatedVersion="6" minRefreshableVersion="3" useAutoFormatting="1" rowGrandTotals="0" colGrandTotals="0" itemPrintTitles="1" createdVersion="6" indent="0" outline="1" outlineData="1" multipleFieldFilters="0">
  <location ref="A6:E29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11" name="[dim_market].[sub_zone].[All]" cap="All"/>
    <pageField fld="0" hier="9" name="[dim_date].[FY].[All]" cap="All"/>
  </pageFields>
  <dataFields count="4">
    <dataField fld="7" subtotal="count" baseField="3" baseItem="0" numFmtId="165"/>
    <dataField fld="5" subtotal="count" baseField="3" baseItem="0" numFmtId="165"/>
    <dataField fld="6" subtotal="count" baseField="3" baseItem="0" numFmtId="165"/>
    <dataField fld="4" subtotal="count" baseField="0" baseItem="0"/>
  </dataFields>
  <formats count="18">
    <format dxfId="83">
      <pivotArea type="all" dataOnly="0" outline="0" fieldPosition="0"/>
    </format>
    <format dxfId="82">
      <pivotArea outline="0" collapsedLevelsAreSubtotals="1" fieldPosition="0"/>
    </format>
    <format dxfId="81">
      <pivotArea field="3" type="button" dataOnly="0" labelOnly="1" outline="0" axis="axisRow" fieldPosition="0"/>
    </format>
    <format dxfId="80">
      <pivotArea dataOnly="0" labelOnly="1" fieldPosition="0">
        <references count="1">
          <reference field="3" count="0"/>
        </references>
      </pivotArea>
    </format>
    <format dxfId="79">
      <pivotArea dataOnly="0" labelOnly="1" grandRow="1" outline="0" fieldPosition="0"/>
    </format>
    <format dxfId="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7">
      <pivotArea outline="0" fieldPosition="0">
        <references count="1">
          <reference field="4294967294" count="1">
            <x v="1"/>
          </reference>
        </references>
      </pivotArea>
    </format>
    <format dxfId="76">
      <pivotArea outline="0" fieldPosition="0">
        <references count="1">
          <reference field="4294967294" count="1">
            <x v="2"/>
          </reference>
        </references>
      </pivotArea>
    </format>
    <format dxfId="75">
      <pivotArea outline="0" fieldPosition="0">
        <references count="1">
          <reference field="4294967294" count="1">
            <x v="0"/>
          </reference>
        </references>
      </pivotArea>
    </format>
    <format dxfId="74">
      <pivotArea field="3" type="button" dataOnly="0" labelOnly="1" outline="0" axis="axisRow" fieldPosition="0"/>
    </format>
    <format dxfId="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2">
      <pivotArea grandRow="1" outline="0" collapsedLevelsAreSubtotals="1" fieldPosition="0"/>
    </format>
    <format dxfId="71">
      <pivotArea dataOnly="0" labelOnly="1" grandRow="1" outline="0" fieldPosition="0"/>
    </format>
    <format dxfId="70">
      <pivotArea grandRow="1" outline="0" collapsedLevelsAreSubtotals="1" fieldPosition="0"/>
    </format>
    <format dxfId="69">
      <pivotArea dataOnly="0" labelOnly="1" grandRow="1" outline="0" fieldPosition="0"/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2"/>
            </reference>
            <reference field="3" count="0" selected="0"/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1"/>
            </reference>
            <reference field="3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F25AD1B-C250-4B8D-9847-F55B9E9C07EB}" name="PivotTable3" cacheId="14" applyNumberFormats="0" applyBorderFormats="0" applyFontFormats="0" applyPatternFormats="0" applyAlignmentFormats="0" applyWidthHeightFormats="1" dataCaption="Values" updatedVersion="6" minRefreshableVersion="3" rowGrandTotals="0" itemPrintTitles="1" createdVersion="6" indent="0" outline="1" outlineData="1" multipleFieldFilters="0" rowHeaderCaption="Sub Zone" colHeaderCaption="Quarters">
  <location ref="A31:F38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9" name="[dim_date].[FY].&amp;[2021]" cap="2021"/>
  </pageFields>
  <dataFields count="1">
    <dataField fld="2" subtotal="count" baseField="0" baseItem="0"/>
  </dataFields>
  <formats count="22">
    <format dxfId="21">
      <pivotArea type="all" dataOnly="0" outline="0" fieldPosition="0"/>
    </format>
    <format dxfId="20">
      <pivotArea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type="origin" dataOnly="0" labelOnly="1" outline="0" fieldPosition="0"/>
    </format>
    <format dxfId="8">
      <pivotArea field="3" type="button" dataOnly="0" labelOnly="1" outline="0" axis="axisCol" fieldPosition="0"/>
    </format>
    <format dxfId="7">
      <pivotArea type="topRight" dataOnly="0" labelOnly="1" outline="0" fieldPosition="0"/>
    </format>
    <format dxfId="6">
      <pivotArea dataOnly="0" labelOnly="1" fieldPosition="0">
        <references count="1">
          <reference field="3" count="0"/>
        </references>
      </pivotArea>
    </format>
    <format dxfId="5">
      <pivotArea dataOnly="0" labelOnly="1" grandCol="1" outline="0" fieldPosition="0"/>
    </format>
    <format dxfId="4">
      <pivotArea dataOnly="0" labelOnly="1" fieldPosition="0">
        <references count="1">
          <reference field="3" count="0"/>
        </references>
      </pivotArea>
    </format>
    <format dxfId="3">
      <pivotArea dataOnly="0" labelOnly="1" grandCol="1" outline="0" fieldPosition="0"/>
    </format>
    <format dxfId="2">
      <pivotArea field="1" type="button" dataOnly="0" labelOnly="1" outline="0" axis="axisRow" fieldPosition="0"/>
    </format>
    <format dxfId="1">
      <pivotArea dataOnly="0" labelOnly="1" fieldPosition="0">
        <references count="1">
          <reference field="3" count="0"/>
        </references>
      </pivotArea>
    </format>
    <format dxfId="0">
      <pivotArea dataOnly="0" labelOnly="1" grandCol="1" outline="0" fieldPosition="0"/>
    </format>
  </formats>
  <conditionalFormats count="3">
    <conditionalFormat priority="1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1"/>
  </rowHierarchiesUsage>
  <colHierarchiesUsage count="1"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FB1589-411E-4879-9F8D-96449F9A2076}" name="PivotTable2" cacheId="13" applyNumberFormats="0" applyBorderFormats="0" applyFontFormats="0" applyPatternFormats="0" applyAlignmentFormats="0" applyWidthHeightFormats="1" dataCaption="Values" updatedVersion="6" minRefreshableVersion="3" rowGrandTotals="0" itemPrintTitles="1" createdVersion="6" indent="0" outline="1" outlineData="1" multipleFieldFilters="0" rowHeaderCaption="Sub Zone" colHeaderCaption="Quarters">
  <location ref="A18:F2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9" name="[dim_date].[FY].&amp;[2020]" cap="2020"/>
  </pageFields>
  <dataFields count="1">
    <dataField fld="2" subtotal="count" baseField="0" baseItem="0"/>
  </dataFields>
  <formats count="22">
    <format dxfId="43">
      <pivotArea type="all" dataOnly="0" outline="0" fieldPosition="0"/>
    </format>
    <format dxfId="42">
      <pivotArea outline="0" collapsedLevelsAreSubtotals="1" fieldPosition="0"/>
    </format>
    <format dxfId="41">
      <pivotArea dataOnly="0" labelOnly="1" grandRow="1" outline="0" fieldPosition="0"/>
    </format>
    <format dxfId="4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">
      <pivotArea type="origin" dataOnly="0" labelOnly="1" outline="0" fieldPosition="0"/>
    </format>
    <format dxfId="30">
      <pivotArea field="3" type="button" dataOnly="0" labelOnly="1" outline="0" axis="axisCol" fieldPosition="0"/>
    </format>
    <format dxfId="29">
      <pivotArea type="topRight" dataOnly="0" labelOnly="1" outline="0" fieldPosition="0"/>
    </format>
    <format dxfId="28">
      <pivotArea dataOnly="0" labelOnly="1" fieldPosition="0">
        <references count="1">
          <reference field="3" count="0"/>
        </references>
      </pivotArea>
    </format>
    <format dxfId="27">
      <pivotArea dataOnly="0" labelOnly="1" grandCol="1" outline="0" fieldPosition="0"/>
    </format>
    <format dxfId="26">
      <pivotArea dataOnly="0" labelOnly="1" fieldPosition="0">
        <references count="1">
          <reference field="3" count="0"/>
        </references>
      </pivotArea>
    </format>
    <format dxfId="25">
      <pivotArea dataOnly="0" labelOnly="1" grandCol="1" outline="0" fieldPosition="0"/>
    </format>
    <format dxfId="24">
      <pivotArea field="1" type="button" dataOnly="0" labelOnly="1" outline="0" axis="axisRow" fieldPosition="0"/>
    </format>
    <format dxfId="23">
      <pivotArea dataOnly="0" labelOnly="1" fieldPosition="0">
        <references count="1">
          <reference field="3" count="0"/>
        </references>
      </pivotArea>
    </format>
    <format dxfId="22">
      <pivotArea dataOnly="0" labelOnly="1" grandCol="1" outline="0" fieldPosition="0"/>
    </format>
  </formats>
  <conditionalFormats count="3">
    <conditionalFormat priority="4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2">
            <reference field="4294967294" count="1" selected="0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1"/>
  </rowHierarchiesUsage>
  <colHierarchiesUsage count="1"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F2CC766-4939-489F-9D11-41D53A09E137}" name="PivotTable1" cacheId="12" applyNumberFormats="0" applyBorderFormats="0" applyFontFormats="0" applyPatternFormats="0" applyAlignmentFormats="0" applyWidthHeightFormats="1" dataCaption="Values" updatedVersion="6" minRefreshableVersion="3" rowGrandTotals="0" itemPrintTitles="1" createdVersion="6" indent="0" outline="1" outlineData="1" multipleFieldFilters="0" rowHeaderCaption="Sub Zone">
  <location ref="A5:F12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9" name="[dim_date].[FY].&amp;[2019]" cap="2019"/>
  </pageFields>
  <dataFields count="1">
    <dataField fld="2" subtotal="count" baseField="0" baseItem="0"/>
  </dataFields>
  <formats count="22">
    <format dxfId="65">
      <pivotArea type="all" dataOnly="0" outline="0" fieldPosition="0"/>
    </format>
    <format dxfId="64">
      <pivotArea outline="0" collapsedLevelsAreSubtotals="1" fieldPosition="0"/>
    </format>
    <format dxfId="63">
      <pivotArea dataOnly="0" labelOnly="1" grandRow="1" outline="0" fieldPosition="0"/>
    </format>
    <format dxfId="6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0">
      <pivotArea grandRow="1" outline="0" collapsedLevelsAreSubtotals="1" fieldPosition="0"/>
    </format>
    <format dxfId="59">
      <pivotArea dataOnly="0" labelOnly="1" grandRow="1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3">
      <pivotArea type="origin" dataOnly="0" labelOnly="1" outline="0" fieldPosition="0"/>
    </format>
    <format dxfId="52">
      <pivotArea field="3" type="button" dataOnly="0" labelOnly="1" outline="0" axis="axisCol" fieldPosition="0"/>
    </format>
    <format dxfId="51">
      <pivotArea type="topRight" dataOnly="0" labelOnly="1" outline="0" fieldPosition="0"/>
    </format>
    <format dxfId="50">
      <pivotArea dataOnly="0" labelOnly="1" fieldPosition="0">
        <references count="1">
          <reference field="3" count="0"/>
        </references>
      </pivotArea>
    </format>
    <format dxfId="49">
      <pivotArea dataOnly="0" labelOnly="1" grandCol="1" outline="0" fieldPosition="0"/>
    </format>
    <format dxfId="48">
      <pivotArea dataOnly="0" labelOnly="1" fieldPosition="0">
        <references count="1">
          <reference field="3" count="0"/>
        </references>
      </pivotArea>
    </format>
    <format dxfId="47">
      <pivotArea dataOnly="0" labelOnly="1" grandCol="1" outline="0" fieldPosition="0"/>
    </format>
    <format dxfId="46">
      <pivotArea field="1" type="button" dataOnly="0" labelOnly="1" outline="0" axis="axisRow" fieldPosition="0"/>
    </format>
    <format dxfId="45">
      <pivotArea dataOnly="0" labelOnly="1" fieldPosition="0">
        <references count="1">
          <reference field="3" count="0"/>
        </references>
      </pivotArea>
    </format>
    <format dxfId="44">
      <pivotArea dataOnly="0" labelOnly="1" grandCol="1" outline="0" fieldPosition="0"/>
    </format>
  </formats>
  <conditionalFormats count="3">
    <conditionalFormat scope="field" priority="7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  <conditionalFormat scope="field" priority="1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  <conditionalFormat scope="field" priority="1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1"/>
  </rowHierarchiesUsage>
  <colHierarchiesUsage count="1">
    <colHierarchyUsage hierarchyUsage="3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date]"/>
        <x15:activeTabTopLevelEntity name="[dim_marke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64145D-A881-4AC5-8FF4-EB5F7D54F16C}" name="PivotTable1" cacheId="1" applyNumberFormats="0" applyBorderFormats="0" applyFontFormats="0" applyPatternFormats="0" applyAlignmentFormats="0" applyWidthHeightFormats="1" dataCaption="Values" tag="d5c3de3b-4e35-4b64-99d7-fd6dc679ad31" updatedVersion="6" minRefreshableVersion="3" useAutoFormatting="1" subtotalHiddenItems="1" itemPrintTitles="1" createdVersion="6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1" hier="14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name="2021-Target" fld="6" subtotal="count" baseField="5" baseItem="0" numFmtId="165"/>
    <dataField fld="7" subtotal="count" baseField="0" baseItem="0"/>
  </dataFields>
  <formats count="24">
    <format dxfId="305">
      <pivotArea outline="0" fieldPosition="0">
        <references count="1">
          <reference field="4294967294" count="1">
            <x v="0"/>
          </reference>
        </references>
      </pivotArea>
    </format>
    <format dxfId="304">
      <pivotArea outline="0" fieldPosition="0">
        <references count="1">
          <reference field="4294967294" count="1">
            <x v="1"/>
          </reference>
        </references>
      </pivotArea>
    </format>
    <format dxfId="303">
      <pivotArea outline="0" fieldPosition="0">
        <references count="1">
          <reference field="4294967294" count="1">
            <x v="2"/>
          </reference>
        </references>
      </pivotArea>
    </format>
    <format dxfId="302">
      <pivotArea type="all" dataOnly="0" outline="0" fieldPosition="0"/>
    </format>
    <format dxfId="3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9">
      <pivotArea type="all" dataOnly="0" outline="0" fieldPosition="0"/>
    </format>
    <format dxfId="298">
      <pivotArea outline="0" collapsedLevelsAreSubtotals="1" fieldPosition="0"/>
    </format>
    <format dxfId="297">
      <pivotArea dataOnly="0" labelOnly="1" grandRow="1" outline="0" fieldPosition="0"/>
    </format>
    <format dxfId="2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4">
      <pivotArea dataOnly="0" grandRow="1" fieldPosition="0"/>
    </format>
    <format dxfId="293">
      <pivotArea grandRow="1" outline="0" collapsedLevelsAreSubtotals="1" fieldPosition="0"/>
    </format>
    <format dxfId="292">
      <pivotArea dataOnly="0" labelOnly="1" grandRow="1" outline="0" fieldPosition="0"/>
    </format>
    <format dxfId="2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0">
      <pivotArea dataOnly="0" grandRow="1" axis="axisRow" fieldPosition="0"/>
    </format>
    <format dxfId="289">
      <pivotArea outline="0" fieldPosition="0">
        <references count="1">
          <reference field="4294967294" count="1">
            <x v="3"/>
          </reference>
        </references>
      </pivotArea>
    </format>
    <format dxfId="28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8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86">
      <pivotArea field="5" type="button" dataOnly="0" labelOnly="1" outline="0" axis="axisRow" fieldPosition="0"/>
    </format>
    <format dxfId="28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84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8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82">
      <pivotArea field="5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2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ns_targets_2021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14D8DF-1589-4010-8AA6-437E110EE5B3}" name="PivotTable2" cacheId="15" applyNumberFormats="0" applyBorderFormats="0" applyFontFormats="0" applyPatternFormats="0" applyAlignmentFormats="0" applyWidthHeightFormats="1" dataCaption="Values" tag="37cbed65-1350-402e-b429-74d7e3c8947a" updatedVersion="6" minRefreshableVersion="3" useAutoFormatting="1" subtotalHiddenItems="1" itemPrintTitles="1" createdVersion="6" indent="0" outline="1" outlineData="1" multipleFieldFilters="0" rowHeaderCaption="Division">
  <location ref="B27:E3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5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fld="4" subtotal="count" baseField="0" baseItem="0"/>
  </dataFields>
  <formats count="23">
    <format dxfId="260">
      <pivotArea outline="0" fieldPosition="0">
        <references count="1">
          <reference field="4294967294" count="1">
            <x v="0"/>
          </reference>
        </references>
      </pivotArea>
    </format>
    <format dxfId="259">
      <pivotArea outline="0" fieldPosition="0">
        <references count="1">
          <reference field="4294967294" count="1">
            <x v="1"/>
          </reference>
        </references>
      </pivotArea>
    </format>
    <format dxfId="258">
      <pivotArea type="all" dataOnly="0" outline="0" fieldPosition="0"/>
    </format>
    <format dxfId="2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5">
      <pivotArea type="all" dataOnly="0" outline="0" fieldPosition="0"/>
    </format>
    <format dxfId="254">
      <pivotArea outline="0" collapsedLevelsAreSubtotals="1" fieldPosition="0"/>
    </format>
    <format dxfId="253">
      <pivotArea dataOnly="0" labelOnly="1" grandRow="1" outline="0" fieldPosition="0"/>
    </format>
    <format dxfId="25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50">
      <pivotArea dataOnly="0" grandRow="1" fieldPosition="0"/>
    </format>
    <format dxfId="249">
      <pivotArea grandRow="1" outline="0" collapsedLevelsAreSubtotals="1" fieldPosition="0"/>
    </format>
    <format dxfId="248">
      <pivotArea dataOnly="0" labelOnly="1" grandRow="1" outline="0" fieldPosition="0"/>
    </format>
    <format dxfId="2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6">
      <pivotArea dataOnly="0" grandRow="1" axis="axisRow" fieldPosition="0"/>
    </format>
    <format dxfId="245">
      <pivotArea field="3" type="button" dataOnly="0" labelOnly="1" outline="0"/>
    </format>
    <format dxfId="24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4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42">
      <pivotArea field="3" type="button" dataOnly="0" labelOnly="1" outline="0"/>
    </format>
    <format dxfId="241">
      <pivotArea field="6" type="button" dataOnly="0" labelOnly="1" outline="0" axis="axisRow" fieldPosition="0"/>
    </format>
    <format dxfId="24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39">
      <pivotArea collapsedLevelsAreSubtotals="1" fieldPosition="0">
        <references count="2">
          <reference field="4294967294" count="1" selected="0">
            <x v="2"/>
          </reference>
          <reference field="6" count="0"/>
        </references>
      </pivotArea>
    </format>
    <format dxfId="238">
      <pivotArea field="6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2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43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ns_targets_2021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EAD28C-9B3B-4B9C-93ED-CD1EFDF7D757}" name="PivotTable1" cacheId="2" applyNumberFormats="0" applyBorderFormats="0" applyFontFormats="0" applyPatternFormats="0" applyAlignmentFormats="0" applyWidthHeightFormats="1" dataCaption="Values" tag="7b0e7ad1-a249-47c9-b3ac-f194120491b4" updatedVersion="6" minRefreshableVersion="3" useAutoFormatting="1" subtotalHiddenItems="1" itemPrintTitles="1" createdVersion="6" indent="0" outline="1" outlineData="1" multipleFieldFilters="0" rowHeaderCaption="Product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2" name="[dim_market].[region].[All]" cap="All"/>
    <pageField fld="1" hier="14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0">
    <format dxfId="280">
      <pivotArea outline="0" fieldPosition="0">
        <references count="1">
          <reference field="4294967294" count="1">
            <x v="0"/>
          </reference>
        </references>
      </pivotArea>
    </format>
    <format dxfId="279">
      <pivotArea outline="0" fieldPosition="0">
        <references count="1">
          <reference field="4294967294" count="1">
            <x v="1"/>
          </reference>
        </references>
      </pivotArea>
    </format>
    <format dxfId="278">
      <pivotArea type="all" dataOnly="0" outline="0" fieldPosition="0"/>
    </format>
    <format dxfId="2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5">
      <pivotArea type="all" dataOnly="0" outline="0" fieldPosition="0"/>
    </format>
    <format dxfId="274">
      <pivotArea outline="0" collapsedLevelsAreSubtotals="1" fieldPosition="0"/>
    </format>
    <format dxfId="273">
      <pivotArea dataOnly="0" labelOnly="1" grandRow="1" outline="0" fieldPosition="0"/>
    </format>
    <format dxfId="2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70">
      <pivotArea dataOnly="0" grandRow="1" fieldPosition="0"/>
    </format>
    <format dxfId="269">
      <pivotArea grandRow="1" outline="0" collapsedLevelsAreSubtotals="1" fieldPosition="0"/>
    </format>
    <format dxfId="268">
      <pivotArea dataOnly="0" labelOnly="1" grandRow="1" outline="0" fieldPosition="0"/>
    </format>
    <format dxfId="2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66">
      <pivotArea dataOnly="0" grandRow="1" axis="axisRow" fieldPosition="0"/>
    </format>
    <format dxfId="265">
      <pivotArea field="4" type="button" dataOnly="0" labelOnly="1" outline="0" axis="axisRow" fieldPosition="0"/>
    </format>
    <format dxfId="26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6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62">
      <pivotArea field="4" type="button" dataOnly="0" labelOnly="1" outline="0" axis="axisRow" fieldPosition="0"/>
    </format>
    <format dxfId="261">
      <pivotArea collapsedLevelsAreSubtotals="1" fieldPosition="0">
        <references count="2">
          <reference field="4294967294" count="2" selected="0">
            <x v="0"/>
            <x v="1"/>
          </reference>
          <reference field="4" count="0"/>
        </references>
      </pivotArea>
    </format>
  </formats>
  <conditionalFormats count="6">
    <conditionalFormat priority="9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2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count" id="2" iMeasureHier="43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ns_targets_2021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BC5A8A-6FAA-42B4-8433-15937FE2ED76}" name="PivotTable2" cacheId="4" applyNumberFormats="0" applyBorderFormats="0" applyFontFormats="0" applyPatternFormats="0" applyAlignmentFormats="0" applyWidthHeightFormats="1" dataCaption="Values" tag="0c319440-71f6-400f-ade0-2d1ca5da5822" updatedVersion="6" minRefreshableVersion="3" useAutoFormatting="1" subtotalHiddenItems="1" itemPrintTitles="1" createdVersion="6" indent="0" outline="1" outlineData="1" multipleFieldFilters="0" rowHeaderCaption="Product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3" hier="14" name="[dim_product].[division].[All]" cap="All"/>
    <pageField fld="2" hier="1" name="[dim_customer].[customer].[All]" cap="All"/>
  </pageFields>
  <dataFields count="1">
    <dataField name="Qty" fld="4" baseField="1" baseItem="0" numFmtId="167"/>
  </dataFields>
  <formats count="17">
    <format dxfId="219">
      <pivotArea type="all" dataOnly="0" outline="0" fieldPosition="0"/>
    </format>
    <format dxfId="218">
      <pivotArea type="all" dataOnly="0" outline="0" fieldPosition="0"/>
    </format>
    <format dxfId="217">
      <pivotArea outline="0" collapsedLevelsAreSubtotals="1" fieldPosition="0"/>
    </format>
    <format dxfId="216">
      <pivotArea dataOnly="0" labelOnly="1" grandRow="1" outline="0" fieldPosition="0"/>
    </format>
    <format dxfId="215">
      <pivotArea dataOnly="0" grandRow="1" fieldPosition="0"/>
    </format>
    <format dxfId="214">
      <pivotArea grandRow="1" outline="0" collapsedLevelsAreSubtotals="1" fieldPosition="0"/>
    </format>
    <format dxfId="213">
      <pivotArea dataOnly="0" labelOnly="1" grandRow="1" outline="0" fieldPosition="0"/>
    </format>
    <format dxfId="212">
      <pivotArea dataOnly="0" grandRow="1" axis="axisRow" fieldPosition="0"/>
    </format>
    <format dxfId="211">
      <pivotArea field="1" type="button" dataOnly="0" labelOnly="1" outline="0" axis="axisRow" fieldPosition="0"/>
    </format>
    <format dxfId="210">
      <pivotArea field="1" type="button" dataOnly="0" labelOnly="1" outline="0" axis="axisRow" fieldPosition="0"/>
    </format>
    <format dxfId="209">
      <pivotArea field="3" type="button" dataOnly="0" labelOnly="1" outline="0" axis="axisPage" fieldPosition="1"/>
    </format>
    <format dxfId="208">
      <pivotArea field="3" type="button" dataOnly="0" labelOnly="1" outline="0" axis="axisPage" fieldPosition="1"/>
    </format>
    <format dxfId="207">
      <pivotArea field="3" type="button" dataOnly="0" labelOnly="1" outline="0" axis="axisPage" fieldPosition="1"/>
    </format>
    <format dxfId="206">
      <pivotArea dataOnly="0" labelOnly="1" outline="0" axis="axisValues" fieldPosition="0"/>
    </format>
    <format dxfId="205">
      <pivotArea field="3" type="button" dataOnly="0" labelOnly="1" outline="0" axis="axisPage" fieldPosition="1"/>
    </format>
    <format dxfId="204">
      <pivotArea dataOnly="0" labelOnly="1" outline="0" axis="axisValues" fieldPosition="0"/>
    </format>
    <format dxfId="203">
      <pivotArea outline="0" fieldPosition="0">
        <references count="1">
          <reference field="4294967294" count="1">
            <x v="0"/>
          </reference>
        </references>
      </pivotArea>
    </format>
  </formats>
  <conditionalFormats count="4"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2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ty"/>
    <pivotHierarchy dragToData="1"/>
  </pivotHierarchies>
  <pivotTableStyleInfo showRowHeaders="1" showColHeaders="1" showRowStripes="0" showColStripes="0" showLastColumn="1"/>
  <filters count="1">
    <filter fld="1" type="count" id="4" iMeasureHier="54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ns_targets_2021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D34D0D-AC23-4C82-8601-C54B4F5ED775}" name="PivotTable1" cacheId="3" applyNumberFormats="0" applyBorderFormats="0" applyFontFormats="0" applyPatternFormats="0" applyAlignmentFormats="0" applyWidthHeightFormats="1" dataCaption="Values" tag="bb8bd419-dbf5-4bed-890d-c16b3c6fca5e" updatedVersion="6" minRefreshableVersion="3" useAutoFormatting="1" subtotalHiddenItems="1" itemPrintTitles="1" createdVersion="6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3" hier="14" name="[dim_product].[division].[All]" cap="All"/>
    <pageField fld="2" hier="1" name="[dim_customer].[customer].[All]" cap="All"/>
  </pageFields>
  <dataFields count="1">
    <dataField name="Qty" fld="4" baseField="1" baseItem="0" numFmtId="165"/>
  </dataFields>
  <formats count="17">
    <format dxfId="236">
      <pivotArea type="all" dataOnly="0" outline="0" fieldPosition="0"/>
    </format>
    <format dxfId="235">
      <pivotArea type="all" dataOnly="0" outline="0" fieldPosition="0"/>
    </format>
    <format dxfId="234">
      <pivotArea outline="0" collapsedLevelsAreSubtotals="1" fieldPosition="0"/>
    </format>
    <format dxfId="233">
      <pivotArea dataOnly="0" labelOnly="1" grandRow="1" outline="0" fieldPosition="0"/>
    </format>
    <format dxfId="232">
      <pivotArea dataOnly="0" grandRow="1" fieldPosition="0"/>
    </format>
    <format dxfId="231">
      <pivotArea grandRow="1" outline="0" collapsedLevelsAreSubtotals="1" fieldPosition="0"/>
    </format>
    <format dxfId="230">
      <pivotArea dataOnly="0" labelOnly="1" grandRow="1" outline="0" fieldPosition="0"/>
    </format>
    <format dxfId="229">
      <pivotArea dataOnly="0" grandRow="1" axis="axisRow" fieldPosition="0"/>
    </format>
    <format dxfId="228">
      <pivotArea field="1" type="button" dataOnly="0" labelOnly="1" outline="0" axis="axisRow" fieldPosition="0"/>
    </format>
    <format dxfId="227">
      <pivotArea field="1" type="button" dataOnly="0" labelOnly="1" outline="0" axis="axisRow" fieldPosition="0"/>
    </format>
    <format dxfId="226">
      <pivotArea field="3" type="button" dataOnly="0" labelOnly="1" outline="0" axis="axisPage" fieldPosition="1"/>
    </format>
    <format dxfId="225">
      <pivotArea field="3" type="button" dataOnly="0" labelOnly="1" outline="0" axis="axisPage" fieldPosition="1"/>
    </format>
    <format dxfId="224">
      <pivotArea field="3" type="button" dataOnly="0" labelOnly="1" outline="0" axis="axisPage" fieldPosition="1"/>
    </format>
    <format dxfId="223">
      <pivotArea outline="0" fieldPosition="0">
        <references count="1">
          <reference field="4294967294" count="1">
            <x v="0"/>
          </reference>
        </references>
      </pivotArea>
    </format>
    <format dxfId="222">
      <pivotArea dataOnly="0" labelOnly="1" outline="0" axis="axisValues" fieldPosition="0"/>
    </format>
    <format dxfId="221">
      <pivotArea field="3" type="button" dataOnly="0" labelOnly="1" outline="0" axis="axisPage" fieldPosition="1"/>
    </format>
    <format dxfId="220">
      <pivotArea dataOnly="0" labelOnly="1" outline="0" axis="axisValues" fieldPosition="0"/>
    </format>
  </formats>
  <conditionalFormats count="4">
    <conditionalFormat priority="10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2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Qty"/>
    <pivotHierarchy dragToData="1"/>
  </pivotHierarchies>
  <pivotTableStyleInfo showRowHeaders="1" showColHeaders="1" showRowStripes="0" showColStripes="0" showLastColumn="1"/>
  <filters count="1">
    <filter fld="1" type="count" id="3" iMeasureHier="54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ns_targets_2021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286B88F-9B75-4F7D-9626-21F4E0C578ED}" name="PivotTable1" cacheId="5" applyNumberFormats="0" applyBorderFormats="0" applyFontFormats="0" applyPatternFormats="0" applyAlignmentFormats="0" applyWidthHeightFormats="1" dataCaption="Values" tag="3e3635f1-1154-499e-be08-c647f67f825f" updatedVersion="6" minRefreshableVersion="3" useAutoFormatting="1" subtotalHiddenItems="1" itemPrintTitles="1" createdVersion="6" indent="0" outline="1" outlineData="1" multipleFieldFilters="0" rowHeaderCaption="Product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</pivotFields>
  <rowFields count="1">
    <field x="4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2" name="[dim_market].[region].[All]" cap="All"/>
    <pageField fld="1" hier="14" name="[dim_product].[division].[All]" cap="All"/>
    <pageField fld="5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17">
    <format dxfId="202">
      <pivotArea outline="0" fieldPosition="0">
        <references count="1">
          <reference field="4294967294" count="1">
            <x v="0"/>
          </reference>
        </references>
      </pivotArea>
    </format>
    <format dxfId="201">
      <pivotArea outline="0" fieldPosition="0">
        <references count="1">
          <reference field="4294967294" count="1">
            <x v="1"/>
          </reference>
        </references>
      </pivotArea>
    </format>
    <format dxfId="200">
      <pivotArea type="all" dataOnly="0" outline="0" fieldPosition="0"/>
    </format>
    <format dxfId="1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7">
      <pivotArea type="all" dataOnly="0" outline="0" fieldPosition="0"/>
    </format>
    <format dxfId="196">
      <pivotArea outline="0" collapsedLevelsAreSubtotals="1" fieldPosition="0"/>
    </format>
    <format dxfId="195">
      <pivotArea dataOnly="0" labelOnly="1" grandRow="1" outline="0" fieldPosition="0"/>
    </format>
    <format dxfId="19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2">
      <pivotArea dataOnly="0" grandRow="1" fieldPosition="0"/>
    </format>
    <format dxfId="191">
      <pivotArea grandRow="1" outline="0" collapsedLevelsAreSubtotals="1" fieldPosition="0"/>
    </format>
    <format dxfId="190">
      <pivotArea dataOnly="0" labelOnly="1" grandRow="1" outline="0" fieldPosition="0"/>
    </format>
    <format dxfId="1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8">
      <pivotArea dataOnly="0" grandRow="1" axis="axisRow" fieldPosition="0"/>
    </format>
    <format dxfId="187">
      <pivotArea field="4" type="button" dataOnly="0" labelOnly="1" outline="0" axis="axisRow" fieldPosition="0"/>
    </format>
    <format dxfId="186">
      <pivotArea field="4" type="button" dataOnly="0" labelOnly="1" outline="0" axis="axisRow" fieldPosition="0"/>
    </format>
  </formats>
  <conditionalFormats count="3">
    <conditionalFormat priority="3">
      <pivotAreas count="1">
        <pivotArea type="data" grandRow="1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2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4" type="valueLessThan" id="4" iMeasureHier="37">
      <autoFilter ref="A1">
        <filterColumn colId="0">
          <customFilters>
            <customFilter operator="lessThan" val="1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ns_targets_2021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4937AA-D235-4A4E-9878-AA3822016BD4}" name="PivotTable1" cacheId="6" applyNumberFormats="0" applyBorderFormats="0" applyFontFormats="0" applyPatternFormats="0" applyAlignmentFormats="0" applyWidthHeightFormats="1" dataCaption="Values" tag="7bed7be3-beb9-4790-8cfd-28b1c184f27d" updatedVersion="6" minRefreshableVersion="3" useAutoFormatting="1" subtotalHiddenItems="1" itemPrintTitles="1" createdVersion="6" indent="0" outline="1" outlineData="1" multipleFieldFilters="0" rowHeaderCaption="Country">
  <location ref="B6:C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2" name="[dim_market].[region].[All]" cap="All"/>
    <pageField fld="1" hier="14" name="[dim_product].[division].[All]" cap="All"/>
    <pageField fld="4" hier="1" name="[dim_customer].[customer].[All]" cap="All"/>
  </pageFields>
  <dataFields count="1">
    <dataField name="2021" fld="2" subtotal="count" baseField="0" baseItem="0" numFmtId="165"/>
  </dataFields>
  <formats count="21">
    <format dxfId="185">
      <pivotArea outline="0" fieldPosition="0">
        <references count="1">
          <reference field="4294967294" count="1">
            <x v="0"/>
          </reference>
        </references>
      </pivotArea>
    </format>
    <format dxfId="184">
      <pivotArea type="all" dataOnly="0" outline="0" fieldPosition="0"/>
    </format>
    <format dxfId="18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1">
      <pivotArea type="all" dataOnly="0" outline="0" fieldPosition="0"/>
    </format>
    <format dxfId="180">
      <pivotArea outline="0" collapsedLevelsAreSubtotals="1" fieldPosition="0"/>
    </format>
    <format dxfId="179">
      <pivotArea dataOnly="0" labelOnly="1" grandRow="1" outline="0" fieldPosition="0"/>
    </format>
    <format dxfId="17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6">
      <pivotArea dataOnly="0" grandRow="1" fieldPosition="0"/>
    </format>
    <format dxfId="175">
      <pivotArea grandRow="1" outline="0" collapsedLevelsAreSubtotals="1" fieldPosition="0"/>
    </format>
    <format dxfId="174">
      <pivotArea dataOnly="0" labelOnly="1" grandRow="1" outline="0" fieldPosition="0"/>
    </format>
    <format dxfId="17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2">
      <pivotArea dataOnly="0" grandRow="1" axis="axisRow" fieldPosition="0"/>
    </format>
    <format dxfId="171">
      <pivotArea field="3" type="button" dataOnly="0" labelOnly="1" outline="0"/>
    </format>
    <format dxfId="170">
      <pivotArea field="3" type="button" dataOnly="0" labelOnly="1" outline="0"/>
    </format>
    <format dxfId="169">
      <pivotArea field="5" type="button" dataOnly="0" labelOnly="1" outline="0" axis="axisRow" fieldPosition="0"/>
    </format>
    <format dxfId="168">
      <pivotArea dataOnly="0" outline="0" axis="axisValues" fieldPosition="0"/>
    </format>
    <format dxfId="167">
      <pivotArea dataOnly="0" labelOnly="1" outline="0" axis="axisValues" fieldPosition="0"/>
    </format>
    <format dxfId="166">
      <pivotArea field="5" type="button" dataOnly="0" labelOnly="1" outline="0" axis="axisRow" fieldPosition="0"/>
    </format>
    <format dxfId="165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Target21"/>
    <pivotHierarchy dragToRow="0" dragToCol="0" dragToPage="0" dragToData="1" caption="2021-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valueLessThan" id="4" iMeasureHier="37">
      <autoFilter ref="A1">
        <filterColumn colId="0">
          <customFilters>
            <customFilter operator="lessThan" val="1"/>
          </customFilters>
        </filterColumn>
      </autoFilter>
    </filter>
    <filter fld="5" type="count" id="5" iMeasureHier="38">
      <autoFilter ref="A1">
        <filterColumn colId="0">
          <top10 val="5" filterVal="5"/>
        </filterColumn>
      </autoFilter>
    </filter>
  </filters>
  <rowHierarchiesUsage count="1">
    <rowHierarchyUsage hierarchyUsage="1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ns_targets_2021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464884-957A-444B-AAA9-E1F528CF8F53}" name="PivotTable1" cacheId="7" dataOnRows="1" applyNumberFormats="0" applyBorderFormats="0" applyFontFormats="0" applyPatternFormats="0" applyAlignmentFormats="0" applyWidthHeightFormats="1" dataCaption="Metrics" tag="6d5faf84-9148-4234-93df-c68f948b5cad" updatedVersion="6" minRefreshableVersion="3" subtotalHiddenItems="1" rowGrandTotals="0" colGrandTotals="0" itemPrintTitles="1" createdVersion="6" indent="0" outline="1" outlineData="1" multipleFieldFilters="0" rowHeaderCaption="Customer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2" hier="10" name="[dim_market].[market].[All]" cap="All"/>
    <pageField fld="0" hier="12" name="[dim_market].[region].[All]" cap="All"/>
    <pageField fld="1" hier="14" name="[dim_product].[division].[All]" cap="All"/>
    <pageField fld="8" hier="1" name="[dim_customer].[customer].[All]" cap="All"/>
  </pageFields>
  <dataFields count="4">
    <dataField fld="3" subtotal="count" baseField="5" baseItem="1" numFmtId="165"/>
    <dataField fld="4" subtotal="count" baseField="5" baseItem="1" numFmtId="165"/>
    <dataField fld="6" subtotal="count" baseField="5" baseItem="1" numFmtId="165"/>
    <dataField fld="7" subtotal="count" baseField="5" baseItem="0" numFmtId="164"/>
  </dataFields>
  <formats count="6">
    <format dxfId="164">
      <pivotArea outline="0" collapsedLevelsAreSubtotals="1" fieldPosition="0"/>
    </format>
    <format dxfId="163">
      <pivotArea field="-2" type="button" dataOnly="0" labelOnly="1" outline="0" axis="axisRow" fieldPosition="0"/>
    </format>
    <format dxfId="1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61">
      <pivotArea dataOnly="0" labelOnly="1" fieldPosition="0">
        <references count="1">
          <reference field="5" count="0"/>
        </references>
      </pivotArea>
    </format>
    <format dxfId="160">
      <pivotArea field="-2" type="button" dataOnly="0" labelOnly="1" outline="0" axis="axisRow" fieldPosition="0"/>
    </format>
    <format dxfId="159">
      <pivotArea dataOnly="0" labelOnly="1" fieldPosition="0">
        <references count="1">
          <reference field="5" count="0"/>
        </references>
      </pivotArea>
    </format>
  </formats>
  <conditionalFormats count="5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scope="field" priority="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" showRowHeaders="1" showColHeaders="1" showRowStripes="0" showColStripes="0" showLastColumn="1"/>
  <rowHierarchiesUsage count="1">
    <rowHierarchyUsage hierarchyUsage="-2"/>
  </rowHierarchiesUsage>
  <colHierarchiesUsage count="1">
    <colHierarchyUsage hierarchyUsage="2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6.xml"/><Relationship Id="rId2" Type="http://schemas.openxmlformats.org/officeDocument/2006/relationships/pivotTable" Target="../pivotTables/pivotTable15.xml"/><Relationship Id="rId1" Type="http://schemas.openxmlformats.org/officeDocument/2006/relationships/pivotTable" Target="../pivotTables/pivotTable14.xml"/><Relationship Id="rId5" Type="http://schemas.openxmlformats.org/officeDocument/2006/relationships/vmlDrawing" Target="../drawings/vmlDrawing10.vml"/><Relationship Id="rId4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Relationship Id="rId4" Type="http://schemas.openxmlformats.org/officeDocument/2006/relationships/vmlDrawing" Target="../drawings/vmlDrawing3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7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8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9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5" Type="http://schemas.openxmlformats.org/officeDocument/2006/relationships/vmlDrawing" Target="../drawings/vmlDrawing8.vml"/><Relationship Id="rId4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1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4A6683-EE03-4F0C-ADAD-510F1DD0DACE}">
  <dimension ref="B1:F74"/>
  <sheetViews>
    <sheetView showGridLines="0" tabSelected="1" showWhiteSpace="0" view="pageLayout" zoomScale="98" zoomScaleNormal="100" zoomScalePageLayoutView="98" workbookViewId="0">
      <selection activeCell="A7" sqref="A7"/>
    </sheetView>
  </sheetViews>
  <sheetFormatPr defaultRowHeight="14.4" x14ac:dyDescent="0.3"/>
  <cols>
    <col min="1" max="1" width="9.77734375" customWidth="1"/>
    <col min="2" max="2" width="25.21875" bestFit="1" customWidth="1"/>
    <col min="3" max="3" width="7.5546875" bestFit="1" customWidth="1"/>
    <col min="4" max="4" width="8.88671875" bestFit="1" customWidth="1"/>
    <col min="5" max="5" width="26.44140625" bestFit="1" customWidth="1"/>
    <col min="6" max="6" width="14" bestFit="1" customWidth="1"/>
    <col min="7" max="7" width="12.77734375" bestFit="1" customWidth="1"/>
  </cols>
  <sheetData>
    <row r="1" spans="2:6" ht="15.6" x14ac:dyDescent="0.3">
      <c r="B1" s="20" t="s">
        <v>99</v>
      </c>
    </row>
    <row r="2" spans="2:6" ht="15.6" x14ac:dyDescent="0.3">
      <c r="B2" s="3" t="s">
        <v>0</v>
      </c>
      <c r="C2" s="4" t="s" vm="1">
        <v>1</v>
      </c>
      <c r="D2" s="5"/>
      <c r="E2" s="19" t="s">
        <v>100</v>
      </c>
      <c r="F2" s="19"/>
    </row>
    <row r="3" spans="2:6" ht="15.6" x14ac:dyDescent="0.3">
      <c r="B3" s="3" t="s">
        <v>3</v>
      </c>
      <c r="C3" s="4" t="s" vm="3">
        <v>1</v>
      </c>
      <c r="D3" s="5"/>
      <c r="E3" s="19" t="s">
        <v>101</v>
      </c>
      <c r="F3" s="19"/>
    </row>
    <row r="4" spans="2:6" x14ac:dyDescent="0.3">
      <c r="B4" s="3" t="s">
        <v>2</v>
      </c>
      <c r="C4" s="4" t="s" vm="2">
        <v>1</v>
      </c>
      <c r="D4" s="5"/>
      <c r="E4" s="5"/>
      <c r="F4" s="5"/>
    </row>
    <row r="5" spans="2:6" x14ac:dyDescent="0.3">
      <c r="B5" s="5"/>
      <c r="C5" s="5"/>
      <c r="D5" s="5"/>
      <c r="E5" s="5"/>
      <c r="F5" s="5"/>
    </row>
    <row r="6" spans="2:6" x14ac:dyDescent="0.3">
      <c r="B6" s="6" t="s">
        <v>100</v>
      </c>
      <c r="C6" s="21" t="s">
        <v>73</v>
      </c>
      <c r="D6" s="21" t="s">
        <v>74</v>
      </c>
      <c r="E6" s="21" t="s">
        <v>75</v>
      </c>
      <c r="F6" s="7" t="s">
        <v>72</v>
      </c>
    </row>
    <row r="7" spans="2:6" x14ac:dyDescent="0.3">
      <c r="B7" s="1" t="s">
        <v>4</v>
      </c>
      <c r="C7" s="13">
        <v>1421158.96</v>
      </c>
      <c r="D7" s="14">
        <v>2889321.88</v>
      </c>
      <c r="E7" s="12">
        <v>10924012.960000001</v>
      </c>
      <c r="F7" s="2">
        <v>3.7808224260565946</v>
      </c>
    </row>
    <row r="8" spans="2:6" x14ac:dyDescent="0.3">
      <c r="B8" s="1" t="s">
        <v>5</v>
      </c>
      <c r="C8" s="15"/>
      <c r="D8" s="16">
        <v>162534.09</v>
      </c>
      <c r="E8" s="17">
        <v>805675.63</v>
      </c>
      <c r="F8" s="2">
        <v>4.956963982140608</v>
      </c>
    </row>
    <row r="9" spans="2:6" x14ac:dyDescent="0.3">
      <c r="B9" s="1" t="s">
        <v>6</v>
      </c>
      <c r="C9" s="15">
        <v>12169170.460000001</v>
      </c>
      <c r="D9" s="16">
        <v>37506624.100000001</v>
      </c>
      <c r="E9" s="17">
        <v>82089923.829999998</v>
      </c>
      <c r="F9" s="2">
        <v>2.1886780215444661</v>
      </c>
    </row>
    <row r="10" spans="2:6" x14ac:dyDescent="0.3">
      <c r="B10" s="1" t="s">
        <v>7</v>
      </c>
      <c r="C10" s="15">
        <v>351590.32</v>
      </c>
      <c r="D10" s="16">
        <v>740367.8</v>
      </c>
      <c r="E10" s="17">
        <v>2265407.25</v>
      </c>
      <c r="F10" s="2">
        <v>3.0598403253085831</v>
      </c>
    </row>
    <row r="11" spans="2:6" x14ac:dyDescent="0.3">
      <c r="B11" s="1" t="s">
        <v>8</v>
      </c>
      <c r="C11" s="15">
        <v>181917.29</v>
      </c>
      <c r="D11" s="16">
        <v>674348.67</v>
      </c>
      <c r="E11" s="17">
        <v>3171742.1</v>
      </c>
      <c r="F11" s="2">
        <v>4.7034156677435126</v>
      </c>
    </row>
    <row r="12" spans="2:6" x14ac:dyDescent="0.3">
      <c r="B12" s="1" t="s">
        <v>9</v>
      </c>
      <c r="C12" s="15">
        <v>7176248.0199999996</v>
      </c>
      <c r="D12" s="16">
        <v>23669537.93</v>
      </c>
      <c r="E12" s="17">
        <v>52979606.530000001</v>
      </c>
      <c r="F12" s="2">
        <v>2.238303370631114</v>
      </c>
    </row>
    <row r="13" spans="2:6" x14ac:dyDescent="0.3">
      <c r="B13" s="1" t="s">
        <v>10</v>
      </c>
      <c r="C13" s="15">
        <v>9582893.7400000002</v>
      </c>
      <c r="D13" s="16">
        <v>17675320.82</v>
      </c>
      <c r="E13" s="17">
        <v>61116567.130000003</v>
      </c>
      <c r="F13" s="2">
        <v>3.4577345301051232</v>
      </c>
    </row>
    <row r="14" spans="2:6" x14ac:dyDescent="0.3">
      <c r="B14" s="1" t="s">
        <v>11</v>
      </c>
      <c r="C14" s="15">
        <v>852541.07</v>
      </c>
      <c r="D14" s="16">
        <v>1772715.57</v>
      </c>
      <c r="E14" s="17">
        <v>6312296.3700000001</v>
      </c>
      <c r="F14" s="2">
        <v>3.5608060744905625</v>
      </c>
    </row>
    <row r="15" spans="2:6" x14ac:dyDescent="0.3">
      <c r="B15" s="1" t="s">
        <v>12</v>
      </c>
      <c r="C15" s="15">
        <v>241323.21</v>
      </c>
      <c r="D15" s="16">
        <v>826086.99</v>
      </c>
      <c r="E15" s="17">
        <v>4072008.35</v>
      </c>
      <c r="F15" s="2">
        <v>4.929273066024197</v>
      </c>
    </row>
    <row r="16" spans="2:6" x14ac:dyDescent="0.3">
      <c r="B16" s="1" t="s">
        <v>13</v>
      </c>
      <c r="C16" s="15">
        <v>597546.22</v>
      </c>
      <c r="D16" s="16">
        <v>1323922.69</v>
      </c>
      <c r="E16" s="17">
        <v>5508504.8600000003</v>
      </c>
      <c r="F16" s="2">
        <v>4.1607451111816811</v>
      </c>
    </row>
    <row r="17" spans="2:6" x14ac:dyDescent="0.3">
      <c r="B17" s="1" t="s">
        <v>14</v>
      </c>
      <c r="C17" s="15"/>
      <c r="D17" s="16">
        <v>417961.2</v>
      </c>
      <c r="E17" s="17">
        <v>3017815.13</v>
      </c>
      <c r="F17" s="2">
        <v>7.2203236329113798</v>
      </c>
    </row>
    <row r="18" spans="2:6" x14ac:dyDescent="0.3">
      <c r="B18" s="1" t="s">
        <v>15</v>
      </c>
      <c r="C18" s="15">
        <v>905096.71</v>
      </c>
      <c r="D18" s="16">
        <v>2196627.85</v>
      </c>
      <c r="E18" s="17">
        <v>7671381.2999999998</v>
      </c>
      <c r="F18" s="2">
        <v>3.4923445498517189</v>
      </c>
    </row>
    <row r="19" spans="2:6" x14ac:dyDescent="0.3">
      <c r="B19" s="1" t="s">
        <v>16</v>
      </c>
      <c r="C19" s="15">
        <v>462637.92</v>
      </c>
      <c r="D19" s="16">
        <v>1179768.76</v>
      </c>
      <c r="E19" s="17">
        <v>4247167.71</v>
      </c>
      <c r="F19" s="2">
        <v>3.6000001474865293</v>
      </c>
    </row>
    <row r="20" spans="2:6" x14ac:dyDescent="0.3">
      <c r="B20" s="1" t="s">
        <v>17</v>
      </c>
      <c r="C20" s="15">
        <v>1143407.8500000001</v>
      </c>
      <c r="D20" s="16">
        <v>2752286.63</v>
      </c>
      <c r="E20" s="17">
        <v>9285416.5999999996</v>
      </c>
      <c r="F20" s="2">
        <v>3.3737098813723483</v>
      </c>
    </row>
    <row r="21" spans="2:6" x14ac:dyDescent="0.3">
      <c r="B21" s="1" t="s">
        <v>18</v>
      </c>
      <c r="C21" s="15">
        <v>1669064.37</v>
      </c>
      <c r="D21" s="16">
        <v>2473054.08</v>
      </c>
      <c r="E21" s="17">
        <v>7545512.4199999999</v>
      </c>
      <c r="F21" s="2">
        <v>3.0510907468711723</v>
      </c>
    </row>
    <row r="22" spans="2:6" x14ac:dyDescent="0.3">
      <c r="B22" s="1" t="s">
        <v>19</v>
      </c>
      <c r="C22" s="15">
        <v>287996.74</v>
      </c>
      <c r="D22" s="16">
        <v>756818.22</v>
      </c>
      <c r="E22" s="17">
        <v>1868914.36</v>
      </c>
      <c r="F22" s="2">
        <v>2.4694362670074197</v>
      </c>
    </row>
    <row r="23" spans="2:6" x14ac:dyDescent="0.3">
      <c r="B23" s="1" t="s">
        <v>20</v>
      </c>
      <c r="C23" s="15">
        <v>802783.11</v>
      </c>
      <c r="D23" s="16">
        <v>1717525.22</v>
      </c>
      <c r="E23" s="17">
        <v>4140120.59</v>
      </c>
      <c r="F23" s="2">
        <v>2.4105151655356769</v>
      </c>
    </row>
    <row r="24" spans="2:6" x14ac:dyDescent="0.3">
      <c r="B24" s="1" t="s">
        <v>21</v>
      </c>
      <c r="C24" s="15">
        <v>2609242.38</v>
      </c>
      <c r="D24" s="16">
        <v>6265231.9800000004</v>
      </c>
      <c r="E24" s="17">
        <v>15171675.699999999</v>
      </c>
      <c r="F24" s="2">
        <v>2.4215664716695771</v>
      </c>
    </row>
    <row r="25" spans="2:6" x14ac:dyDescent="0.3">
      <c r="B25" s="1" t="s">
        <v>22</v>
      </c>
      <c r="C25" s="15">
        <v>118429.03</v>
      </c>
      <c r="D25" s="16">
        <v>648682.66</v>
      </c>
      <c r="E25" s="17">
        <v>1854965.87</v>
      </c>
      <c r="F25" s="2">
        <v>2.8595891094113721</v>
      </c>
    </row>
    <row r="26" spans="2:6" x14ac:dyDescent="0.3">
      <c r="B26" s="1" t="s">
        <v>23</v>
      </c>
      <c r="C26" s="15"/>
      <c r="D26" s="16">
        <v>143154.04</v>
      </c>
      <c r="E26" s="17">
        <v>722409.08</v>
      </c>
      <c r="F26" s="2">
        <v>5.04637577814779</v>
      </c>
    </row>
    <row r="27" spans="2:6" x14ac:dyDescent="0.3">
      <c r="B27" s="1" t="s">
        <v>24</v>
      </c>
      <c r="C27" s="15">
        <v>104825.53</v>
      </c>
      <c r="D27" s="16">
        <v>748506.75</v>
      </c>
      <c r="E27" s="17">
        <v>2345406.36</v>
      </c>
      <c r="F27" s="2">
        <v>3.1334471733220841</v>
      </c>
    </row>
    <row r="28" spans="2:6" x14ac:dyDescent="0.3">
      <c r="B28" s="1" t="s">
        <v>25</v>
      </c>
      <c r="C28" s="15">
        <v>1804484.17</v>
      </c>
      <c r="D28" s="16">
        <v>2609448.62</v>
      </c>
      <c r="E28" s="17">
        <v>11938162.93</v>
      </c>
      <c r="F28" s="2">
        <v>4.5749752796435592</v>
      </c>
    </row>
    <row r="29" spans="2:6" x14ac:dyDescent="0.3">
      <c r="B29" s="1" t="s">
        <v>26</v>
      </c>
      <c r="C29" s="15">
        <v>2342107.9</v>
      </c>
      <c r="D29" s="16">
        <v>3462178.64</v>
      </c>
      <c r="E29" s="17">
        <v>12420697.800000001</v>
      </c>
      <c r="F29" s="2">
        <v>3.5875381057749234</v>
      </c>
    </row>
    <row r="30" spans="2:6" x14ac:dyDescent="0.3">
      <c r="B30" s="1" t="s">
        <v>27</v>
      </c>
      <c r="C30" s="15">
        <v>181128.45</v>
      </c>
      <c r="D30" s="16">
        <v>679745</v>
      </c>
      <c r="E30" s="17">
        <v>3638823.64</v>
      </c>
      <c r="F30" s="2">
        <v>5.3532186923037317</v>
      </c>
    </row>
    <row r="31" spans="2:6" x14ac:dyDescent="0.3">
      <c r="B31" s="1" t="s">
        <v>28</v>
      </c>
      <c r="C31" s="15">
        <v>416982.09</v>
      </c>
      <c r="D31" s="16">
        <v>833074.59</v>
      </c>
      <c r="E31" s="17">
        <v>4128023.44</v>
      </c>
      <c r="F31" s="2">
        <v>4.9551666676089594</v>
      </c>
    </row>
    <row r="32" spans="2:6" x14ac:dyDescent="0.3">
      <c r="B32" s="1" t="s">
        <v>29</v>
      </c>
      <c r="C32" s="15">
        <v>458809.95</v>
      </c>
      <c r="D32" s="16">
        <v>1317625.2</v>
      </c>
      <c r="E32" s="17">
        <v>5163762.3899999997</v>
      </c>
      <c r="F32" s="2">
        <v>3.9189918271144175</v>
      </c>
    </row>
    <row r="33" spans="2:6" x14ac:dyDescent="0.3">
      <c r="B33" s="1" t="s">
        <v>30</v>
      </c>
      <c r="C33" s="15">
        <v>410976.9</v>
      </c>
      <c r="D33" s="16">
        <v>938709.3</v>
      </c>
      <c r="E33" s="17">
        <v>4187228.54</v>
      </c>
      <c r="F33" s="2">
        <v>4.4606232621749884</v>
      </c>
    </row>
    <row r="34" spans="2:6" x14ac:dyDescent="0.3">
      <c r="B34" s="1" t="s">
        <v>31</v>
      </c>
      <c r="C34" s="15">
        <v>360647.76</v>
      </c>
      <c r="D34" s="16">
        <v>877937.94</v>
      </c>
      <c r="E34" s="17">
        <v>3903920.33</v>
      </c>
      <c r="F34" s="2">
        <v>4.4466928152119731</v>
      </c>
    </row>
    <row r="35" spans="2:6" x14ac:dyDescent="0.3">
      <c r="B35" s="1" t="s">
        <v>32</v>
      </c>
      <c r="C35" s="15">
        <v>786899.1</v>
      </c>
      <c r="D35" s="16">
        <v>1766211.09</v>
      </c>
      <c r="E35" s="17">
        <v>6428628.5999999996</v>
      </c>
      <c r="F35" s="2">
        <v>3.6397849817600223</v>
      </c>
    </row>
    <row r="36" spans="2:6" x14ac:dyDescent="0.3">
      <c r="B36" s="1" t="s">
        <v>33</v>
      </c>
      <c r="C36" s="15">
        <v>1651773.06</v>
      </c>
      <c r="D36" s="16">
        <v>2991636.73</v>
      </c>
      <c r="E36" s="17">
        <v>9819707.9900000002</v>
      </c>
      <c r="F36" s="2">
        <v>3.2823864914908971</v>
      </c>
    </row>
    <row r="37" spans="2:6" x14ac:dyDescent="0.3">
      <c r="B37" s="1" t="s">
        <v>34</v>
      </c>
      <c r="C37" s="15">
        <v>1527093.19</v>
      </c>
      <c r="D37" s="16">
        <v>2021307.6</v>
      </c>
      <c r="E37" s="17">
        <v>7915833.71</v>
      </c>
      <c r="F37" s="2">
        <v>3.9161945020144384</v>
      </c>
    </row>
    <row r="38" spans="2:6" x14ac:dyDescent="0.3">
      <c r="B38" s="1" t="s">
        <v>35</v>
      </c>
      <c r="C38" s="15">
        <v>73384.399999999994</v>
      </c>
      <c r="D38" s="16">
        <v>457524.18</v>
      </c>
      <c r="E38" s="17">
        <v>1813067.87</v>
      </c>
      <c r="F38" s="2">
        <v>3.9627804370907787</v>
      </c>
    </row>
    <row r="39" spans="2:6" x14ac:dyDescent="0.3">
      <c r="B39" s="1" t="s">
        <v>36</v>
      </c>
      <c r="C39" s="15">
        <v>2935579.42</v>
      </c>
      <c r="D39" s="16">
        <v>8347860.8200000003</v>
      </c>
      <c r="E39" s="17">
        <v>19285758.77</v>
      </c>
      <c r="F39" s="2">
        <v>2.3102635736085499</v>
      </c>
    </row>
    <row r="40" spans="2:6" x14ac:dyDescent="0.3">
      <c r="B40" s="1" t="s">
        <v>37</v>
      </c>
      <c r="C40" s="15">
        <v>540888.93999999994</v>
      </c>
      <c r="D40" s="16">
        <v>821784.57</v>
      </c>
      <c r="E40" s="17">
        <v>2874380.11</v>
      </c>
      <c r="F40" s="2">
        <v>3.4977294718492953</v>
      </c>
    </row>
    <row r="41" spans="2:6" x14ac:dyDescent="0.3">
      <c r="B41" s="1" t="s">
        <v>38</v>
      </c>
      <c r="C41" s="15">
        <v>561632.18999999994</v>
      </c>
      <c r="D41" s="16">
        <v>1497307.61</v>
      </c>
      <c r="E41" s="17">
        <v>4072202.84</v>
      </c>
      <c r="F41" s="2">
        <v>2.7196835258187191</v>
      </c>
    </row>
    <row r="42" spans="2:6" x14ac:dyDescent="0.3">
      <c r="B42" s="1" t="s">
        <v>39</v>
      </c>
      <c r="C42" s="15">
        <v>1545414.4</v>
      </c>
      <c r="D42" s="16">
        <v>2067836.93</v>
      </c>
      <c r="E42" s="17">
        <v>8670140.25</v>
      </c>
      <c r="F42" s="2">
        <v>4.1928549220755045</v>
      </c>
    </row>
    <row r="43" spans="2:6" x14ac:dyDescent="0.3">
      <c r="B43" s="1" t="s">
        <v>40</v>
      </c>
      <c r="C43" s="15">
        <v>69942.850000000006</v>
      </c>
      <c r="D43" s="16">
        <v>479888.18</v>
      </c>
      <c r="E43" s="17">
        <v>1843217.02</v>
      </c>
      <c r="F43" s="2">
        <v>3.8409302350393379</v>
      </c>
    </row>
    <row r="44" spans="2:6" x14ac:dyDescent="0.3">
      <c r="B44" s="1" t="s">
        <v>41</v>
      </c>
      <c r="C44" s="15">
        <v>416213.19</v>
      </c>
      <c r="D44" s="16">
        <v>1014663.12</v>
      </c>
      <c r="E44" s="17">
        <v>2758212.96</v>
      </c>
      <c r="F44" s="2">
        <v>2.7183534176348108</v>
      </c>
    </row>
    <row r="45" spans="2:6" x14ac:dyDescent="0.3">
      <c r="B45" s="1" t="s">
        <v>42</v>
      </c>
      <c r="C45" s="15"/>
      <c r="D45" s="16">
        <v>162753.95000000001</v>
      </c>
      <c r="E45" s="17">
        <v>1443942.15</v>
      </c>
      <c r="F45" s="2">
        <v>8.8719330621468782</v>
      </c>
    </row>
    <row r="46" spans="2:6" x14ac:dyDescent="0.3">
      <c r="B46" s="1" t="s">
        <v>43</v>
      </c>
      <c r="C46" s="15">
        <v>4682610.4800000004</v>
      </c>
      <c r="D46" s="16">
        <v>5972163.8600000003</v>
      </c>
      <c r="E46" s="17">
        <v>18801025.219999999</v>
      </c>
      <c r="F46" s="2">
        <v>3.1481094056920265</v>
      </c>
    </row>
    <row r="47" spans="2:6" x14ac:dyDescent="0.3">
      <c r="B47" s="1" t="s">
        <v>44</v>
      </c>
      <c r="C47" s="15">
        <v>173080.8</v>
      </c>
      <c r="D47" s="16">
        <v>933136.09</v>
      </c>
      <c r="E47" s="17">
        <v>4807280.34</v>
      </c>
      <c r="F47" s="2">
        <v>5.1517462367145184</v>
      </c>
    </row>
    <row r="48" spans="2:6" x14ac:dyDescent="0.3">
      <c r="B48" s="1" t="s">
        <v>45</v>
      </c>
      <c r="C48" s="15">
        <v>1482289.87</v>
      </c>
      <c r="D48" s="16">
        <v>2113442.65</v>
      </c>
      <c r="E48" s="17">
        <v>8086224.5099999998</v>
      </c>
      <c r="F48" s="2">
        <v>3.8260912875965669</v>
      </c>
    </row>
    <row r="49" spans="2:6" x14ac:dyDescent="0.3">
      <c r="B49" s="1" t="s">
        <v>46</v>
      </c>
      <c r="C49" s="15">
        <v>990022.26</v>
      </c>
      <c r="D49" s="16">
        <v>3417669.59</v>
      </c>
      <c r="E49" s="17">
        <v>16114191.41</v>
      </c>
      <c r="F49" s="2">
        <v>4.7149646815331847</v>
      </c>
    </row>
    <row r="50" spans="2:6" x14ac:dyDescent="0.3">
      <c r="B50" s="1" t="s">
        <v>47</v>
      </c>
      <c r="C50" s="15">
        <v>526231.55000000005</v>
      </c>
      <c r="D50" s="16">
        <v>1626281.17</v>
      </c>
      <c r="E50" s="17">
        <v>4015071.5</v>
      </c>
      <c r="F50" s="2">
        <v>2.4688667458407578</v>
      </c>
    </row>
    <row r="51" spans="2:6" x14ac:dyDescent="0.3">
      <c r="B51" s="1" t="s">
        <v>48</v>
      </c>
      <c r="C51" s="15">
        <v>247519.16</v>
      </c>
      <c r="D51" s="16">
        <v>389012.13</v>
      </c>
      <c r="E51" s="17">
        <v>1117963.1200000001</v>
      </c>
      <c r="F51" s="2">
        <v>2.8738515685873347</v>
      </c>
    </row>
    <row r="52" spans="2:6" x14ac:dyDescent="0.3">
      <c r="B52" s="1" t="s">
        <v>49</v>
      </c>
      <c r="C52" s="15"/>
      <c r="D52" s="16">
        <v>13179.02</v>
      </c>
      <c r="E52" s="17">
        <v>351210.13</v>
      </c>
      <c r="F52" s="2">
        <v>26.649184081972709</v>
      </c>
    </row>
    <row r="53" spans="2:6" x14ac:dyDescent="0.3">
      <c r="B53" s="1" t="s">
        <v>50</v>
      </c>
      <c r="C53" s="15">
        <v>1867175.07</v>
      </c>
      <c r="D53" s="16">
        <v>3728375.26</v>
      </c>
      <c r="E53" s="17">
        <v>9850394.5899999999</v>
      </c>
      <c r="F53" s="2">
        <v>2.6420072828184149</v>
      </c>
    </row>
    <row r="54" spans="2:6" x14ac:dyDescent="0.3">
      <c r="B54" s="1" t="s">
        <v>51</v>
      </c>
      <c r="C54" s="15">
        <v>259089.69</v>
      </c>
      <c r="D54" s="16">
        <v>401692.64</v>
      </c>
      <c r="E54" s="17">
        <v>1199362.8600000001</v>
      </c>
      <c r="F54" s="2">
        <v>2.9857725548568679</v>
      </c>
    </row>
    <row r="55" spans="2:6" x14ac:dyDescent="0.3">
      <c r="B55" s="1" t="s">
        <v>52</v>
      </c>
      <c r="C55" s="15">
        <v>458873.63</v>
      </c>
      <c r="D55" s="16">
        <v>1099603.57</v>
      </c>
      <c r="E55" s="17">
        <v>3882560.96</v>
      </c>
      <c r="F55" s="2">
        <v>3.530873367390031</v>
      </c>
    </row>
    <row r="56" spans="2:6" x14ac:dyDescent="0.3">
      <c r="B56" s="1" t="s">
        <v>53</v>
      </c>
      <c r="C56" s="15">
        <v>1593507.3</v>
      </c>
      <c r="D56" s="16">
        <v>2456724.54</v>
      </c>
      <c r="E56" s="17">
        <v>10825195.029999999</v>
      </c>
      <c r="F56" s="2">
        <v>4.4063527895561299</v>
      </c>
    </row>
    <row r="57" spans="2:6" x14ac:dyDescent="0.3">
      <c r="B57" s="1" t="s">
        <v>54</v>
      </c>
      <c r="C57" s="15">
        <v>510186.17</v>
      </c>
      <c r="D57" s="16">
        <v>1454505.18</v>
      </c>
      <c r="E57" s="17">
        <v>5273396.54</v>
      </c>
      <c r="F57" s="2">
        <v>3.6255605084885296</v>
      </c>
    </row>
    <row r="58" spans="2:6" x14ac:dyDescent="0.3">
      <c r="B58" s="1" t="s">
        <v>55</v>
      </c>
      <c r="C58" s="15">
        <v>813378.54</v>
      </c>
      <c r="D58" s="16">
        <v>1747581.69</v>
      </c>
      <c r="E58" s="17">
        <v>5443873.3600000003</v>
      </c>
      <c r="F58" s="2">
        <v>3.1150894926119306</v>
      </c>
    </row>
    <row r="59" spans="2:6" x14ac:dyDescent="0.3">
      <c r="B59" s="1" t="s">
        <v>56</v>
      </c>
      <c r="C59" s="15">
        <v>1617662.51</v>
      </c>
      <c r="D59" s="16">
        <v>2574641.21</v>
      </c>
      <c r="E59" s="17">
        <v>9729512.7300000004</v>
      </c>
      <c r="F59" s="2">
        <v>3.7789780930291257</v>
      </c>
    </row>
    <row r="60" spans="2:6" x14ac:dyDescent="0.3">
      <c r="B60" s="1" t="s">
        <v>57</v>
      </c>
      <c r="C60" s="15">
        <v>389161.04</v>
      </c>
      <c r="D60" s="16">
        <v>1005042.45</v>
      </c>
      <c r="E60" s="17">
        <v>4056096.9</v>
      </c>
      <c r="F60" s="2">
        <v>4.0357468483047656</v>
      </c>
    </row>
    <row r="61" spans="2:6" x14ac:dyDescent="0.3">
      <c r="B61" s="1" t="s">
        <v>58</v>
      </c>
      <c r="C61" s="15">
        <v>4827925.58</v>
      </c>
      <c r="D61" s="16">
        <v>6437330.6799999997</v>
      </c>
      <c r="E61" s="17">
        <v>20697519.780000001</v>
      </c>
      <c r="F61" s="2">
        <v>3.2152332711918414</v>
      </c>
    </row>
    <row r="62" spans="2:6" x14ac:dyDescent="0.3">
      <c r="B62" s="1" t="s">
        <v>59</v>
      </c>
      <c r="C62" s="15">
        <v>234404.94</v>
      </c>
      <c r="D62" s="16">
        <v>383094.89</v>
      </c>
      <c r="E62" s="17">
        <v>1189344.75</v>
      </c>
      <c r="F62" s="2">
        <v>3.1045696015418005</v>
      </c>
    </row>
    <row r="63" spans="2:6" x14ac:dyDescent="0.3">
      <c r="B63" s="1" t="s">
        <v>60</v>
      </c>
      <c r="C63" s="15">
        <v>550457.97</v>
      </c>
      <c r="D63" s="16">
        <v>1073719.8400000001</v>
      </c>
      <c r="E63" s="17">
        <v>4655996</v>
      </c>
      <c r="F63" s="2">
        <v>4.3363229648434176</v>
      </c>
    </row>
    <row r="64" spans="2:6" x14ac:dyDescent="0.3">
      <c r="B64" s="1" t="s">
        <v>61</v>
      </c>
      <c r="C64" s="15">
        <v>559826.12</v>
      </c>
      <c r="D64" s="16">
        <v>1673339.61</v>
      </c>
      <c r="E64" s="17">
        <v>4355023.83</v>
      </c>
      <c r="F64" s="2">
        <v>2.6025941201499436</v>
      </c>
    </row>
    <row r="65" spans="2:6" x14ac:dyDescent="0.3">
      <c r="B65" s="1" t="s">
        <v>62</v>
      </c>
      <c r="C65" s="15">
        <v>1244018.82</v>
      </c>
      <c r="D65" s="16">
        <v>2851347.4</v>
      </c>
      <c r="E65" s="17">
        <v>8752286.6999999993</v>
      </c>
      <c r="F65" s="2">
        <v>3.0695266034577195</v>
      </c>
    </row>
    <row r="66" spans="2:6" x14ac:dyDescent="0.3">
      <c r="B66" s="1" t="s">
        <v>63</v>
      </c>
      <c r="C66" s="15">
        <v>91227.199999999997</v>
      </c>
      <c r="D66" s="16">
        <v>531219.65</v>
      </c>
      <c r="E66" s="17">
        <v>2118516.9900000002</v>
      </c>
      <c r="F66" s="2">
        <v>3.9880245205537861</v>
      </c>
    </row>
    <row r="67" spans="2:6" x14ac:dyDescent="0.3">
      <c r="B67" s="1" t="s">
        <v>64</v>
      </c>
      <c r="C67" s="15">
        <v>1893824.51</v>
      </c>
      <c r="D67" s="16">
        <v>4415642.7300000004</v>
      </c>
      <c r="E67" s="17">
        <v>12186268.619999999</v>
      </c>
      <c r="F67" s="2">
        <v>2.759794975532361</v>
      </c>
    </row>
    <row r="68" spans="2:6" x14ac:dyDescent="0.3">
      <c r="B68" s="1" t="s">
        <v>65</v>
      </c>
      <c r="C68" s="15">
        <v>222638.47</v>
      </c>
      <c r="D68" s="16">
        <v>1325489.44</v>
      </c>
      <c r="E68" s="17">
        <v>3295972.5</v>
      </c>
      <c r="F68" s="2">
        <v>2.4866078902899447</v>
      </c>
    </row>
    <row r="69" spans="2:6" x14ac:dyDescent="0.3">
      <c r="B69" s="1" t="s">
        <v>66</v>
      </c>
      <c r="C69" s="15">
        <v>598527.31999999995</v>
      </c>
      <c r="D69" s="16">
        <v>1608113.42</v>
      </c>
      <c r="E69" s="17">
        <v>7349581.1100000003</v>
      </c>
      <c r="F69" s="2">
        <v>4.5703126524496023</v>
      </c>
    </row>
    <row r="70" spans="2:6" x14ac:dyDescent="0.3">
      <c r="B70" s="1" t="s">
        <v>67</v>
      </c>
      <c r="C70" s="15">
        <v>1730790.48</v>
      </c>
      <c r="D70" s="16">
        <v>2145221.92</v>
      </c>
      <c r="E70" s="17">
        <v>8533368.9800000004</v>
      </c>
      <c r="F70" s="2">
        <v>3.9778490516263236</v>
      </c>
    </row>
    <row r="71" spans="2:6" x14ac:dyDescent="0.3">
      <c r="B71" s="1" t="s">
        <v>68</v>
      </c>
      <c r="C71" s="15">
        <v>1553625.99</v>
      </c>
      <c r="D71" s="16">
        <v>2235120.4</v>
      </c>
      <c r="E71" s="17">
        <v>7780406.0599999996</v>
      </c>
      <c r="F71" s="2">
        <v>3.480978501202888</v>
      </c>
    </row>
    <row r="72" spans="2:6" x14ac:dyDescent="0.3">
      <c r="B72" s="1" t="s">
        <v>69</v>
      </c>
      <c r="C72" s="15">
        <v>1258182.06</v>
      </c>
      <c r="D72" s="16">
        <v>2625411.79</v>
      </c>
      <c r="E72" s="17">
        <v>9725785.1999999993</v>
      </c>
      <c r="F72" s="2">
        <v>3.7044798979896405</v>
      </c>
    </row>
    <row r="73" spans="2:6" x14ac:dyDescent="0.3">
      <c r="B73" s="1" t="s">
        <v>70</v>
      </c>
      <c r="C73" s="11">
        <v>340189.93</v>
      </c>
      <c r="D73" s="18">
        <v>1564958.26</v>
      </c>
      <c r="E73" s="10">
        <v>5261424.08</v>
      </c>
      <c r="F73" s="2">
        <v>3.3620219877302033</v>
      </c>
    </row>
    <row r="74" spans="2:6" x14ac:dyDescent="0.3">
      <c r="B74" s="8" t="s">
        <v>71</v>
      </c>
      <c r="C74" s="24">
        <v>87478258.349999994</v>
      </c>
      <c r="D74" s="24">
        <v>196690953.08000001</v>
      </c>
      <c r="E74" s="24">
        <v>598877095.26999998</v>
      </c>
      <c r="F74" s="9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9" tint="0.59999389629810485"/>
        <color rgb="FF63BE7B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{163DFA21-BB0C-4B42-8272-F2FC455DF779}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&amp;L&amp;"-,Bold"&amp;18   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63DFA21-BB0C-4B42-8272-F2FC455DF77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B40403-524F-4B51-98DF-77F236747710}">
  <dimension ref="A1:F38"/>
  <sheetViews>
    <sheetView showGridLines="0" view="pageLayout" topLeftCell="A5" zoomScaleNormal="100" workbookViewId="0">
      <selection activeCell="H5" sqref="H5"/>
    </sheetView>
  </sheetViews>
  <sheetFormatPr defaultRowHeight="14.4" x14ac:dyDescent="0.3"/>
  <cols>
    <col min="1" max="1" width="13.44140625" bestFit="1" customWidth="1"/>
    <col min="2" max="2" width="11.77734375" customWidth="1"/>
    <col min="3" max="3" width="7.6640625" bestFit="1" customWidth="1"/>
    <col min="4" max="4" width="8.77734375" customWidth="1"/>
    <col min="5" max="5" width="7.6640625" bestFit="1" customWidth="1"/>
    <col min="6" max="6" width="11.88671875" bestFit="1" customWidth="1"/>
  </cols>
  <sheetData>
    <row r="1" spans="1:6" x14ac:dyDescent="0.3">
      <c r="A1" s="40" t="s">
        <v>99</v>
      </c>
    </row>
    <row r="2" spans="1:6" x14ac:dyDescent="0.3">
      <c r="C2" s="35"/>
      <c r="D2" s="40" t="s">
        <v>194</v>
      </c>
      <c r="E2" s="35"/>
    </row>
    <row r="3" spans="1:6" x14ac:dyDescent="0.3">
      <c r="A3" s="45" t="s">
        <v>163</v>
      </c>
      <c r="B3" s="35" t="s" vm="10">
        <v>73</v>
      </c>
      <c r="C3" s="35"/>
      <c r="D3" s="35" t="s">
        <v>107</v>
      </c>
      <c r="E3" s="35"/>
    </row>
    <row r="4" spans="1:6" x14ac:dyDescent="0.3">
      <c r="A4" s="35"/>
      <c r="B4" s="35"/>
      <c r="C4" s="35"/>
      <c r="D4" s="35"/>
      <c r="E4" s="35"/>
    </row>
    <row r="5" spans="1:6" x14ac:dyDescent="0.3">
      <c r="A5" s="43" t="s">
        <v>157</v>
      </c>
      <c r="B5" s="43" t="s">
        <v>195</v>
      </c>
      <c r="C5" s="44"/>
      <c r="D5" s="44"/>
      <c r="E5" s="44"/>
      <c r="F5" s="44"/>
    </row>
    <row r="6" spans="1:6" x14ac:dyDescent="0.3">
      <c r="A6" s="45" t="s">
        <v>196</v>
      </c>
      <c r="B6" s="47" t="s">
        <v>177</v>
      </c>
      <c r="C6" s="47" t="s">
        <v>178</v>
      </c>
      <c r="D6" s="47" t="s">
        <v>179</v>
      </c>
      <c r="E6" s="47" t="s">
        <v>180</v>
      </c>
      <c r="F6" s="47" t="s">
        <v>71</v>
      </c>
    </row>
    <row r="7" spans="1:6" x14ac:dyDescent="0.3">
      <c r="A7" s="36" t="s">
        <v>189</v>
      </c>
      <c r="B7" s="50">
        <v>0.42976508165700877</v>
      </c>
      <c r="C7" s="50">
        <v>0.42203612922769146</v>
      </c>
      <c r="D7" s="50">
        <v>0.42591777333067843</v>
      </c>
      <c r="E7" s="50">
        <v>0.42455477530384839</v>
      </c>
      <c r="F7" s="50">
        <v>0.42566706554682787</v>
      </c>
    </row>
    <row r="8" spans="1:6" x14ac:dyDescent="0.3">
      <c r="A8" s="36" t="s">
        <v>97</v>
      </c>
      <c r="B8" s="50">
        <v>0.4253682694056678</v>
      </c>
      <c r="C8" s="50">
        <v>0.42249821798003206</v>
      </c>
      <c r="D8" s="50">
        <v>0.42044767349741918</v>
      </c>
      <c r="E8" s="50">
        <v>0.42537682430396778</v>
      </c>
      <c r="F8" s="50">
        <v>0.4235211470222332</v>
      </c>
    </row>
    <row r="9" spans="1:6" x14ac:dyDescent="0.3">
      <c r="A9" s="36" t="s">
        <v>190</v>
      </c>
      <c r="B9" s="50">
        <v>0.35145535174740711</v>
      </c>
      <c r="C9" s="50">
        <v>0.35418344565500748</v>
      </c>
      <c r="D9" s="50">
        <v>0.35359958252716206</v>
      </c>
      <c r="E9" s="50">
        <v>0.3571907935200786</v>
      </c>
      <c r="F9" s="50">
        <v>0.35389516812370941</v>
      </c>
    </row>
    <row r="10" spans="1:6" x14ac:dyDescent="0.3">
      <c r="A10" s="36" t="s">
        <v>191</v>
      </c>
      <c r="B10" s="50">
        <v>0.36594634899726802</v>
      </c>
      <c r="C10" s="50">
        <v>0.37009948198457071</v>
      </c>
      <c r="D10" s="50">
        <v>0.36542699525454081</v>
      </c>
      <c r="E10" s="50">
        <v>0.36558294497378302</v>
      </c>
      <c r="F10" s="50">
        <v>0.36694249399146178</v>
      </c>
    </row>
    <row r="11" spans="1:6" x14ac:dyDescent="0.3">
      <c r="A11" s="36" t="s">
        <v>192</v>
      </c>
      <c r="B11" s="50">
        <v>0.44507243130896368</v>
      </c>
      <c r="C11" s="50">
        <v>0.44345630135973579</v>
      </c>
      <c r="D11" s="50">
        <v>0.44049661892944919</v>
      </c>
      <c r="E11" s="50">
        <v>0.44480386260948868</v>
      </c>
      <c r="F11" s="50">
        <v>0.44352010489210841</v>
      </c>
    </row>
    <row r="12" spans="1:6" x14ac:dyDescent="0.3">
      <c r="A12" s="36" t="s">
        <v>193</v>
      </c>
      <c r="B12" s="50">
        <v>0.4451918962190145</v>
      </c>
      <c r="C12" s="50">
        <v>0.44054930849427082</v>
      </c>
      <c r="D12" s="50">
        <v>0.44005042023345625</v>
      </c>
      <c r="E12" s="50">
        <v>0.4415740895623626</v>
      </c>
      <c r="F12" s="50">
        <v>0.44207311752031186</v>
      </c>
    </row>
    <row r="15" spans="1:6" x14ac:dyDescent="0.3">
      <c r="A15" s="52" t="s">
        <v>99</v>
      </c>
      <c r="D15" s="40" t="s">
        <v>194</v>
      </c>
    </row>
    <row r="16" spans="1:6" x14ac:dyDescent="0.3">
      <c r="A16" s="45" t="s">
        <v>163</v>
      </c>
      <c r="B16" s="35" t="s" vm="11">
        <v>74</v>
      </c>
      <c r="C16" s="35"/>
      <c r="D16" s="35" t="s">
        <v>107</v>
      </c>
      <c r="E16" s="35"/>
    </row>
    <row r="17" spans="1:6" x14ac:dyDescent="0.3">
      <c r="A17" s="35"/>
      <c r="B17" s="35"/>
      <c r="C17" s="35"/>
      <c r="D17" s="35"/>
      <c r="E17" s="35"/>
    </row>
    <row r="18" spans="1:6" x14ac:dyDescent="0.3">
      <c r="A18" s="43" t="s">
        <v>157</v>
      </c>
      <c r="B18" s="43" t="s">
        <v>176</v>
      </c>
      <c r="C18" s="44"/>
      <c r="D18" s="44"/>
      <c r="E18" s="44"/>
      <c r="F18" s="44"/>
    </row>
    <row r="19" spans="1:6" x14ac:dyDescent="0.3">
      <c r="A19" s="45" t="s">
        <v>196</v>
      </c>
      <c r="B19" s="47" t="s">
        <v>177</v>
      </c>
      <c r="C19" s="47" t="s">
        <v>178</v>
      </c>
      <c r="D19" s="47" t="s">
        <v>179</v>
      </c>
      <c r="E19" s="47" t="s">
        <v>180</v>
      </c>
      <c r="F19" s="47" t="s">
        <v>71</v>
      </c>
    </row>
    <row r="20" spans="1:6" x14ac:dyDescent="0.3">
      <c r="A20" s="36" t="s">
        <v>189</v>
      </c>
      <c r="B20" s="50">
        <v>0.43336338583084366</v>
      </c>
      <c r="C20" s="50">
        <v>0.4304203478566796</v>
      </c>
      <c r="D20" s="50">
        <v>0.42767469263300484</v>
      </c>
      <c r="E20" s="50">
        <v>0.41791787272016939</v>
      </c>
      <c r="F20" s="50">
        <v>0.42823980251923827</v>
      </c>
    </row>
    <row r="21" spans="1:6" x14ac:dyDescent="0.3">
      <c r="A21" s="36" t="s">
        <v>97</v>
      </c>
      <c r="B21" s="50">
        <v>0.32348034967803552</v>
      </c>
      <c r="C21" s="50">
        <v>0.32129928587299911</v>
      </c>
      <c r="D21" s="50">
        <v>0.32442150323146329</v>
      </c>
      <c r="E21" s="50">
        <v>0.32027940420333711</v>
      </c>
      <c r="F21" s="50">
        <v>0.32207329269468565</v>
      </c>
    </row>
    <row r="22" spans="1:6" x14ac:dyDescent="0.3">
      <c r="A22" s="36" t="s">
        <v>190</v>
      </c>
      <c r="B22" s="50">
        <v>0.39868349886980298</v>
      </c>
      <c r="C22" s="50">
        <v>0.40058959078858974</v>
      </c>
      <c r="D22" s="50">
        <v>0.39114543058792584</v>
      </c>
      <c r="E22" s="50">
        <v>0.39669217242787869</v>
      </c>
      <c r="F22" s="50">
        <v>0.3978451713863575</v>
      </c>
    </row>
    <row r="23" spans="1:6" x14ac:dyDescent="0.3">
      <c r="A23" s="36" t="s">
        <v>191</v>
      </c>
      <c r="B23" s="50">
        <v>0.37647924219724205</v>
      </c>
      <c r="C23" s="50">
        <v>0.37844477203447158</v>
      </c>
      <c r="D23" s="50">
        <v>0.38509968246931298</v>
      </c>
      <c r="E23" s="50">
        <v>0.37741001000114011</v>
      </c>
      <c r="F23" s="50">
        <v>0.37811767762925319</v>
      </c>
    </row>
    <row r="24" spans="1:6" x14ac:dyDescent="0.3">
      <c r="A24" s="36" t="s">
        <v>192</v>
      </c>
      <c r="B24" s="50">
        <v>0.38413370256303242</v>
      </c>
      <c r="C24" s="50">
        <v>0.38292638802218493</v>
      </c>
      <c r="D24" s="50">
        <v>0.38778780868985196</v>
      </c>
      <c r="E24" s="50">
        <v>0.37689561964491103</v>
      </c>
      <c r="F24" s="50">
        <v>0.38234476683821911</v>
      </c>
    </row>
    <row r="25" spans="1:6" x14ac:dyDescent="0.3">
      <c r="A25" s="36" t="s">
        <v>193</v>
      </c>
      <c r="B25" s="50">
        <v>0.38458368306700264</v>
      </c>
      <c r="C25" s="50">
        <v>0.37283218324693984</v>
      </c>
      <c r="D25" s="50">
        <v>0.38156393240479242</v>
      </c>
      <c r="E25" s="50">
        <v>0.37782722493269677</v>
      </c>
      <c r="F25" s="50">
        <v>0.37897721682698698</v>
      </c>
    </row>
    <row r="28" spans="1:6" x14ac:dyDescent="0.3">
      <c r="A28" s="52" t="s">
        <v>99</v>
      </c>
      <c r="D28" s="40" t="s">
        <v>194</v>
      </c>
    </row>
    <row r="29" spans="1:6" x14ac:dyDescent="0.3">
      <c r="A29" s="45" t="s">
        <v>163</v>
      </c>
      <c r="B29" s="35" t="s" vm="12">
        <v>75</v>
      </c>
      <c r="C29" s="35"/>
      <c r="D29" s="35" t="s">
        <v>107</v>
      </c>
      <c r="E29" s="35"/>
    </row>
    <row r="30" spans="1:6" x14ac:dyDescent="0.3">
      <c r="A30" s="35"/>
      <c r="B30" s="35"/>
      <c r="C30" s="35"/>
      <c r="D30" s="35"/>
      <c r="E30" s="35"/>
    </row>
    <row r="31" spans="1:6" x14ac:dyDescent="0.3">
      <c r="A31" s="43" t="s">
        <v>157</v>
      </c>
      <c r="B31" s="43" t="s">
        <v>176</v>
      </c>
      <c r="C31" s="44"/>
      <c r="D31" s="44"/>
      <c r="E31" s="44"/>
      <c r="F31" s="44"/>
    </row>
    <row r="32" spans="1:6" x14ac:dyDescent="0.3">
      <c r="A32" s="45" t="s">
        <v>196</v>
      </c>
      <c r="B32" s="47" t="s">
        <v>177</v>
      </c>
      <c r="C32" s="47" t="s">
        <v>178</v>
      </c>
      <c r="D32" s="47" t="s">
        <v>179</v>
      </c>
      <c r="E32" s="47" t="s">
        <v>180</v>
      </c>
      <c r="F32" s="47" t="s">
        <v>71</v>
      </c>
    </row>
    <row r="33" spans="1:6" x14ac:dyDescent="0.3">
      <c r="A33" s="36" t="s">
        <v>189</v>
      </c>
      <c r="B33" s="50">
        <v>0.38989787694631423</v>
      </c>
      <c r="C33" s="50">
        <v>0.37846480544187028</v>
      </c>
      <c r="D33" s="50">
        <v>0.38269200230549033</v>
      </c>
      <c r="E33" s="50">
        <v>0.38002904199264409</v>
      </c>
      <c r="F33" s="50">
        <v>0.38308437901058207</v>
      </c>
    </row>
    <row r="34" spans="1:6" x14ac:dyDescent="0.3">
      <c r="A34" s="36" t="s">
        <v>97</v>
      </c>
      <c r="B34" s="50">
        <v>0.32265661321567751</v>
      </c>
      <c r="C34" s="50">
        <v>0.31810745423020031</v>
      </c>
      <c r="D34" s="50">
        <v>0.31920102583978888</v>
      </c>
      <c r="E34" s="50">
        <v>0.31971816063025216</v>
      </c>
      <c r="F34" s="50">
        <v>0.32003445677314968</v>
      </c>
    </row>
    <row r="35" spans="1:6" x14ac:dyDescent="0.3">
      <c r="A35" s="36" t="s">
        <v>190</v>
      </c>
      <c r="B35" s="50">
        <v>0.37097631401349362</v>
      </c>
      <c r="C35" s="50">
        <v>0.37445340838407498</v>
      </c>
      <c r="D35" s="50">
        <v>0.37466464320883608</v>
      </c>
      <c r="E35" s="50">
        <v>0.37385126996782636</v>
      </c>
      <c r="F35" s="50">
        <v>0.3733541144522059</v>
      </c>
    </row>
    <row r="36" spans="1:6" x14ac:dyDescent="0.3">
      <c r="A36" s="36" t="s">
        <v>191</v>
      </c>
      <c r="B36" s="50">
        <v>0.37881068797678197</v>
      </c>
      <c r="C36" s="50">
        <v>0.38715787605742857</v>
      </c>
      <c r="D36" s="50">
        <v>0.38249922925809549</v>
      </c>
      <c r="E36" s="50">
        <v>0.38313479753712604</v>
      </c>
      <c r="F36" s="50">
        <v>0.3828878193382681</v>
      </c>
    </row>
    <row r="37" spans="1:6" x14ac:dyDescent="0.3">
      <c r="A37" s="36" t="s">
        <v>192</v>
      </c>
      <c r="B37" s="50">
        <v>0.38475217925862198</v>
      </c>
      <c r="C37" s="50">
        <v>0.38440492866947173</v>
      </c>
      <c r="D37" s="50">
        <v>0.3812428564811991</v>
      </c>
      <c r="E37" s="50">
        <v>0.38121102173506072</v>
      </c>
      <c r="F37" s="50">
        <v>0.3830912013364362</v>
      </c>
    </row>
    <row r="38" spans="1:6" x14ac:dyDescent="0.3">
      <c r="A38" s="36" t="s">
        <v>193</v>
      </c>
      <c r="B38" s="50">
        <v>0.38638417514412132</v>
      </c>
      <c r="C38" s="50">
        <v>0.38285937420241589</v>
      </c>
      <c r="D38" s="50">
        <v>0.38599976969399669</v>
      </c>
      <c r="E38" s="50">
        <v>0.38480075989852203</v>
      </c>
      <c r="F38" s="50">
        <v>0.38500851563078525</v>
      </c>
    </row>
  </sheetData>
  <conditionalFormatting pivot="1" sqref="B7:E12">
    <cfRule type="colorScale" priority="13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B7:E12">
    <cfRule type="colorScale" priority="1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B7:E12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20:E25">
    <cfRule type="colorScale" priority="6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B20:E25">
    <cfRule type="colorScale" priority="5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B20:E25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33:E38">
    <cfRule type="colorScale" priority="3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B33:E38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B33:E38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&amp;L&amp;"Avenir Next LT Pro,Bold"&amp;16AtliQ Hardwares&amp;R&amp;G</oddHeader>
  </headerFooter>
  <legacyDrawingHF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9306FF-F436-457B-B5DF-A6B645572FB9}">
  <dimension ref="B1:G30"/>
  <sheetViews>
    <sheetView showGridLines="0" showWhiteSpace="0" view="pageLayout" topLeftCell="A5" zoomScale="98" zoomScaleNormal="100" zoomScalePageLayoutView="98" workbookViewId="0">
      <selection activeCell="G5" sqref="G5"/>
    </sheetView>
  </sheetViews>
  <sheetFormatPr defaultRowHeight="14.4" x14ac:dyDescent="0.3"/>
  <cols>
    <col min="2" max="2" width="16.33203125" bestFit="1" customWidth="1"/>
    <col min="3" max="3" width="7.5546875" customWidth="1"/>
    <col min="4" max="4" width="8.88671875" bestFit="1" customWidth="1"/>
    <col min="5" max="5" width="26.21875" bestFit="1" customWidth="1"/>
    <col min="6" max="6" width="13.77734375" bestFit="1" customWidth="1"/>
    <col min="7" max="7" width="7.33203125" bestFit="1" customWidth="1"/>
  </cols>
  <sheetData>
    <row r="1" spans="2:7" ht="15.6" x14ac:dyDescent="0.3">
      <c r="B1" s="20" t="s">
        <v>99</v>
      </c>
    </row>
    <row r="2" spans="2:7" ht="15.6" x14ac:dyDescent="0.3">
      <c r="D2" s="5"/>
      <c r="E2" s="19" t="s">
        <v>103</v>
      </c>
      <c r="F2" s="19"/>
    </row>
    <row r="3" spans="2:7" ht="15.6" x14ac:dyDescent="0.3">
      <c r="B3" s="3" t="s">
        <v>0</v>
      </c>
      <c r="C3" s="4" t="s" vm="1">
        <v>1</v>
      </c>
      <c r="D3" s="5"/>
      <c r="E3" s="19" t="s">
        <v>104</v>
      </c>
      <c r="F3" s="19"/>
    </row>
    <row r="4" spans="2:7" x14ac:dyDescent="0.3">
      <c r="B4" s="3" t="s">
        <v>2</v>
      </c>
      <c r="C4" s="4" t="s" vm="2">
        <v>1</v>
      </c>
      <c r="D4" s="5"/>
      <c r="E4" s="4" t="s">
        <v>107</v>
      </c>
      <c r="F4" s="5"/>
    </row>
    <row r="5" spans="2:7" x14ac:dyDescent="0.3">
      <c r="B5" s="5"/>
      <c r="C5" s="5"/>
      <c r="D5" s="5"/>
      <c r="E5" s="5"/>
      <c r="F5" s="5"/>
    </row>
    <row r="6" spans="2:7" x14ac:dyDescent="0.3">
      <c r="B6" s="22" t="s">
        <v>102</v>
      </c>
      <c r="C6" s="21" t="s">
        <v>73</v>
      </c>
      <c r="D6" s="21" t="s">
        <v>74</v>
      </c>
      <c r="E6" s="21" t="s">
        <v>75</v>
      </c>
      <c r="F6" s="21" t="s">
        <v>105</v>
      </c>
      <c r="G6" s="21" t="s">
        <v>106</v>
      </c>
    </row>
    <row r="7" spans="2:7" x14ac:dyDescent="0.3">
      <c r="B7" s="1" t="s">
        <v>91</v>
      </c>
      <c r="C7" s="23">
        <v>3876686.5</v>
      </c>
      <c r="D7" s="23">
        <v>10697994.09</v>
      </c>
      <c r="E7" s="23">
        <v>20991333.73</v>
      </c>
      <c r="F7" s="23">
        <v>-2212702.5500000007</v>
      </c>
      <c r="G7" s="25">
        <v>-0.10541028876300947</v>
      </c>
    </row>
    <row r="8" spans="2:7" x14ac:dyDescent="0.3">
      <c r="B8" s="1" t="s">
        <v>79</v>
      </c>
      <c r="C8" s="23"/>
      <c r="D8" s="23">
        <v>118281.03</v>
      </c>
      <c r="E8" s="23">
        <v>2840298.27</v>
      </c>
      <c r="F8" s="23">
        <v>-333376.85999999987</v>
      </c>
      <c r="G8" s="25">
        <v>-0.11737389115826904</v>
      </c>
    </row>
    <row r="9" spans="2:7" x14ac:dyDescent="0.3">
      <c r="B9" s="1" t="s">
        <v>89</v>
      </c>
      <c r="C9" s="23">
        <v>479984.39</v>
      </c>
      <c r="D9" s="23">
        <v>2258843.36</v>
      </c>
      <c r="E9" s="23">
        <v>6950493.5499999998</v>
      </c>
      <c r="F9" s="23">
        <v>-716880.88999999966</v>
      </c>
      <c r="G9" s="25">
        <v>-0.10314100500100452</v>
      </c>
    </row>
    <row r="10" spans="2:7" x14ac:dyDescent="0.3">
      <c r="B10" s="1" t="s">
        <v>76</v>
      </c>
      <c r="C10" s="23">
        <v>4764382.0599999996</v>
      </c>
      <c r="D10" s="23">
        <v>12170759.43</v>
      </c>
      <c r="E10" s="23">
        <v>35058881.399999999</v>
      </c>
      <c r="F10" s="23">
        <v>-5067398.1600000039</v>
      </c>
      <c r="G10" s="25">
        <v>-0.14453964181526921</v>
      </c>
    </row>
    <row r="11" spans="2:7" x14ac:dyDescent="0.3">
      <c r="B11" s="1" t="s">
        <v>98</v>
      </c>
      <c r="C11" s="23">
        <v>1425717.75</v>
      </c>
      <c r="D11" s="23">
        <v>5423567.6699999999</v>
      </c>
      <c r="E11" s="23">
        <v>22886336.25</v>
      </c>
      <c r="F11" s="23">
        <v>-2066097.1799999997</v>
      </c>
      <c r="G11" s="25">
        <v>-9.02764495562281E-2</v>
      </c>
    </row>
    <row r="12" spans="2:7" x14ac:dyDescent="0.3">
      <c r="B12" s="1" t="s">
        <v>88</v>
      </c>
      <c r="C12" s="23">
        <v>4036469.18</v>
      </c>
      <c r="D12" s="23">
        <v>7471763.3600000003</v>
      </c>
      <c r="E12" s="23">
        <v>25944172.039999999</v>
      </c>
      <c r="F12" s="23">
        <v>-2189637.0400000066</v>
      </c>
      <c r="G12" s="25">
        <v>-8.4398031150274722E-2</v>
      </c>
    </row>
    <row r="13" spans="2:7" x14ac:dyDescent="0.3">
      <c r="B13" s="1" t="s">
        <v>87</v>
      </c>
      <c r="C13" s="23">
        <v>2563110.11</v>
      </c>
      <c r="D13" s="23">
        <v>4685895.05</v>
      </c>
      <c r="E13" s="23">
        <v>12006271.039999999</v>
      </c>
      <c r="F13" s="23">
        <v>-1527369</v>
      </c>
      <c r="G13" s="25">
        <v>-0.12721426951893966</v>
      </c>
    </row>
    <row r="14" spans="2:7" x14ac:dyDescent="0.3">
      <c r="B14" s="1" t="s">
        <v>97</v>
      </c>
      <c r="C14" s="23">
        <v>30818546.120000001</v>
      </c>
      <c r="D14" s="23">
        <v>49770031.729999997</v>
      </c>
      <c r="E14" s="23">
        <v>161262512.18000001</v>
      </c>
      <c r="F14" s="23">
        <v>-9551596.819999963</v>
      </c>
      <c r="G14" s="25">
        <v>-5.9230113005672033E-2</v>
      </c>
    </row>
    <row r="15" spans="2:7" x14ac:dyDescent="0.3">
      <c r="B15" s="1" t="s">
        <v>96</v>
      </c>
      <c r="C15" s="23">
        <v>2524401.4900000002</v>
      </c>
      <c r="D15" s="23">
        <v>6206743.5</v>
      </c>
      <c r="E15" s="23">
        <v>18414576.809999999</v>
      </c>
      <c r="F15" s="23">
        <v>-2381839.4799999967</v>
      </c>
      <c r="G15" s="25">
        <v>-0.12934532813735602</v>
      </c>
    </row>
    <row r="16" spans="2:7" x14ac:dyDescent="0.3">
      <c r="B16" s="1" t="s">
        <v>86</v>
      </c>
      <c r="C16" s="23">
        <v>2904063.69</v>
      </c>
      <c r="D16" s="23">
        <v>4463460.7300000004</v>
      </c>
      <c r="E16" s="23">
        <v>11717810.460000001</v>
      </c>
      <c r="F16" s="23">
        <v>-1049543.3199999984</v>
      </c>
      <c r="G16" s="25">
        <v>-8.9568211022249142E-2</v>
      </c>
    </row>
    <row r="17" spans="2:7" x14ac:dyDescent="0.3">
      <c r="B17" s="1" t="s">
        <v>95</v>
      </c>
      <c r="C17" s="23"/>
      <c r="D17" s="23">
        <v>1881281.6</v>
      </c>
      <c r="E17" s="23">
        <v>7922197.0099999998</v>
      </c>
      <c r="F17" s="23">
        <v>-326785.86000000034</v>
      </c>
      <c r="G17" s="25">
        <v>-4.1249398315581692E-2</v>
      </c>
    </row>
    <row r="18" spans="2:7" x14ac:dyDescent="0.3">
      <c r="B18" s="1" t="s">
        <v>85</v>
      </c>
      <c r="C18" s="23">
        <v>225342.85</v>
      </c>
      <c r="D18" s="23">
        <v>3356013.39</v>
      </c>
      <c r="E18" s="23">
        <v>7984235.1399999997</v>
      </c>
      <c r="F18" s="23">
        <v>-655937.64999999944</v>
      </c>
      <c r="G18" s="25">
        <v>-8.2154099735093661E-2</v>
      </c>
    </row>
    <row r="19" spans="2:7" x14ac:dyDescent="0.3">
      <c r="B19" s="1" t="s">
        <v>90</v>
      </c>
      <c r="C19" s="23"/>
      <c r="D19" s="23">
        <v>1985436.8</v>
      </c>
      <c r="E19" s="23">
        <v>11402159.76</v>
      </c>
      <c r="F19" s="23">
        <v>-1402308.5700000003</v>
      </c>
      <c r="G19" s="25">
        <v>-0.1229862236204977</v>
      </c>
    </row>
    <row r="20" spans="2:7" x14ac:dyDescent="0.3">
      <c r="B20" s="1" t="s">
        <v>84</v>
      </c>
      <c r="C20" s="23"/>
      <c r="D20" s="23">
        <v>2478582.35</v>
      </c>
      <c r="E20" s="23">
        <v>13677506.75</v>
      </c>
      <c r="F20" s="23">
        <v>-1435642.7600000016</v>
      </c>
      <c r="G20" s="25">
        <v>-0.1049637763841719</v>
      </c>
    </row>
    <row r="21" spans="2:7" x14ac:dyDescent="0.3">
      <c r="B21" s="1" t="s">
        <v>94</v>
      </c>
      <c r="C21" s="23">
        <v>624511.51</v>
      </c>
      <c r="D21" s="23">
        <v>4694011.05</v>
      </c>
      <c r="E21" s="23">
        <v>5656740.3200000003</v>
      </c>
      <c r="F21" s="23">
        <v>-524119.02999999933</v>
      </c>
      <c r="G21" s="25">
        <v>-9.2653896122281129E-2</v>
      </c>
    </row>
    <row r="22" spans="2:7" x14ac:dyDescent="0.3">
      <c r="B22" s="1" t="s">
        <v>93</v>
      </c>
      <c r="C22" s="23">
        <v>5694417.1100000003</v>
      </c>
      <c r="D22" s="23">
        <v>13365181.73</v>
      </c>
      <c r="E22" s="23">
        <v>31857231.300000001</v>
      </c>
      <c r="F22" s="23">
        <v>-2497140.91</v>
      </c>
      <c r="G22" s="25">
        <v>-7.8385371487069561E-2</v>
      </c>
    </row>
    <row r="23" spans="2:7" x14ac:dyDescent="0.3">
      <c r="B23" s="1" t="s">
        <v>83</v>
      </c>
      <c r="C23" s="23">
        <v>408770.79</v>
      </c>
      <c r="D23" s="23">
        <v>2792885.74</v>
      </c>
      <c r="E23" s="23">
        <v>5189452.4400000004</v>
      </c>
      <c r="F23" s="23">
        <v>-940738.24999999907</v>
      </c>
      <c r="G23" s="25">
        <v>-0.1812789038683239</v>
      </c>
    </row>
    <row r="24" spans="2:7" x14ac:dyDescent="0.3">
      <c r="B24" s="1" t="s">
        <v>82</v>
      </c>
      <c r="C24" s="23">
        <v>747761.23</v>
      </c>
      <c r="D24" s="23">
        <v>3586722.7</v>
      </c>
      <c r="E24" s="23">
        <v>11829546.960000001</v>
      </c>
      <c r="F24" s="23">
        <v>-507754.55999999866</v>
      </c>
      <c r="G24" s="25">
        <v>-4.2922570214810545E-2</v>
      </c>
    </row>
    <row r="25" spans="2:7" x14ac:dyDescent="0.3">
      <c r="B25" s="1" t="s">
        <v>92</v>
      </c>
      <c r="C25" s="23">
        <v>12804937.970000001</v>
      </c>
      <c r="D25" s="23">
        <v>17283549.059999999</v>
      </c>
      <c r="E25" s="23">
        <v>48965337.950000003</v>
      </c>
      <c r="F25" s="23">
        <v>-4361315.049999997</v>
      </c>
      <c r="G25" s="25">
        <v>-8.9069436311324315E-2</v>
      </c>
    </row>
    <row r="26" spans="2:7" x14ac:dyDescent="0.3">
      <c r="B26" s="1" t="s">
        <v>81</v>
      </c>
      <c r="C26" s="23"/>
      <c r="D26" s="23">
        <v>1773783.69</v>
      </c>
      <c r="E26" s="23">
        <v>12618989.83</v>
      </c>
      <c r="F26" s="23">
        <v>-1785178.0700000003</v>
      </c>
      <c r="G26" s="25">
        <v>-0.14146758924838601</v>
      </c>
    </row>
    <row r="27" spans="2:7" x14ac:dyDescent="0.3">
      <c r="B27" s="1" t="s">
        <v>80</v>
      </c>
      <c r="C27" s="23">
        <v>53347.12</v>
      </c>
      <c r="D27" s="23">
        <v>226086.88</v>
      </c>
      <c r="E27" s="23">
        <v>1767821.3</v>
      </c>
      <c r="F27" s="23">
        <v>-196436.74000000022</v>
      </c>
      <c r="G27" s="25">
        <v>-0.11111798460624964</v>
      </c>
    </row>
    <row r="28" spans="2:7" x14ac:dyDescent="0.3">
      <c r="B28" s="1" t="s">
        <v>78</v>
      </c>
      <c r="C28" s="23">
        <v>1998158.57</v>
      </c>
      <c r="D28" s="23">
        <v>8078947.71</v>
      </c>
      <c r="E28" s="23">
        <v>34152244.240000002</v>
      </c>
      <c r="F28" s="23">
        <v>-2979488.5399999991</v>
      </c>
      <c r="G28" s="25">
        <v>-8.7241368943782149E-2</v>
      </c>
    </row>
    <row r="29" spans="2:7" x14ac:dyDescent="0.3">
      <c r="B29" s="1" t="s">
        <v>77</v>
      </c>
      <c r="C29" s="23">
        <v>11527649.91</v>
      </c>
      <c r="D29" s="23">
        <v>31921130.43</v>
      </c>
      <c r="E29" s="23">
        <v>87780946.540000007</v>
      </c>
      <c r="F29" s="23">
        <v>-10235186.649999991</v>
      </c>
      <c r="G29" s="25">
        <v>-0.11659918300534641</v>
      </c>
    </row>
    <row r="30" spans="2:7" x14ac:dyDescent="0.3">
      <c r="B30" s="8" t="s">
        <v>71</v>
      </c>
      <c r="C30" s="24">
        <v>87478258.349999994</v>
      </c>
      <c r="D30" s="24">
        <v>196690953.08000001</v>
      </c>
      <c r="E30" s="24">
        <v>598877095.26999998</v>
      </c>
      <c r="F30" s="24">
        <v>-54944473.939999938</v>
      </c>
      <c r="G30" s="26">
        <v>-9.1745826270461336E-2</v>
      </c>
    </row>
  </sheetData>
  <conditionalFormatting sqref="H7:H29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{FAA3A2BB-4390-4BE7-87D0-27018300CD2F}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9"/>
        <color theme="9" tint="0.59999389629810485"/>
        <color theme="9" tint="0.79998168889431442"/>
      </colorScale>
    </cfRule>
  </conditionalFormatting>
  <pageMargins left="0.7" right="0.7" top="0.75" bottom="0.75" header="0.3" footer="0.3"/>
  <pageSetup orientation="portrait" r:id="rId2"/>
  <headerFooter>
    <oddHeader>&amp;L&amp;"-,Bold"&amp;18   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AA3A2BB-4390-4BE7-87D0-27018300CD2F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H7:H29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1B0E53-5594-42DF-82C0-0F04843941C3}">
  <dimension ref="B1:F31"/>
  <sheetViews>
    <sheetView showGridLines="0" showWhiteSpace="0" view="pageLayout" topLeftCell="A6" zoomScale="98" zoomScaleNormal="100" zoomScalePageLayoutView="98" workbookViewId="0">
      <selection activeCell="H28" sqref="H28"/>
    </sheetView>
  </sheetViews>
  <sheetFormatPr defaultRowHeight="14.4" x14ac:dyDescent="0.3"/>
  <cols>
    <col min="1" max="1" width="5.109375" customWidth="1"/>
    <col min="2" max="2" width="35.5546875" customWidth="1"/>
    <col min="3" max="3" width="9.44140625" customWidth="1"/>
    <col min="4" max="4" width="9.33203125" customWidth="1"/>
    <col min="5" max="5" width="17.109375" customWidth="1"/>
    <col min="6" max="6" width="13.77734375" bestFit="1" customWidth="1"/>
    <col min="7" max="7" width="10.33203125" customWidth="1"/>
  </cols>
  <sheetData>
    <row r="1" spans="2:6" ht="15.6" x14ac:dyDescent="0.3">
      <c r="B1" s="20" t="s">
        <v>99</v>
      </c>
    </row>
    <row r="2" spans="2:6" ht="15.6" x14ac:dyDescent="0.3">
      <c r="B2" s="3" t="s">
        <v>0</v>
      </c>
      <c r="C2" s="4" t="s" vm="1">
        <v>1</v>
      </c>
      <c r="D2" s="5"/>
      <c r="E2" s="19" t="s">
        <v>142</v>
      </c>
      <c r="F2" s="19"/>
    </row>
    <row r="3" spans="2:6" ht="15.6" x14ac:dyDescent="0.3">
      <c r="B3" s="3" t="s">
        <v>2</v>
      </c>
      <c r="C3" s="4" t="s" vm="2">
        <v>1</v>
      </c>
      <c r="D3" s="5"/>
      <c r="E3" s="4" t="s">
        <v>107</v>
      </c>
      <c r="F3" s="19"/>
    </row>
    <row r="4" spans="2:6" x14ac:dyDescent="0.3">
      <c r="B4" s="3" t="s">
        <v>143</v>
      </c>
      <c r="C4" s="4" t="s" vm="4">
        <v>1</v>
      </c>
      <c r="D4" s="5"/>
      <c r="E4" s="4"/>
      <c r="F4" s="5"/>
    </row>
    <row r="5" spans="2:6" x14ac:dyDescent="0.3">
      <c r="B5" s="5"/>
      <c r="C5" s="5"/>
      <c r="D5" s="5"/>
      <c r="E5" s="5"/>
      <c r="F5" s="5"/>
    </row>
    <row r="6" spans="2:6" x14ac:dyDescent="0.3">
      <c r="B6" s="22" t="s">
        <v>140</v>
      </c>
      <c r="C6" s="21" t="s">
        <v>74</v>
      </c>
      <c r="D6" s="21" t="s">
        <v>75</v>
      </c>
      <c r="E6" s="27" t="s">
        <v>141</v>
      </c>
    </row>
    <row r="7" spans="2:6" x14ac:dyDescent="0.3">
      <c r="B7" s="1" t="s">
        <v>110</v>
      </c>
      <c r="C7" s="13">
        <v>3017651.26</v>
      </c>
      <c r="D7" s="12">
        <v>19350888.969999999</v>
      </c>
      <c r="E7" s="25">
        <v>6.4125663646103357</v>
      </c>
    </row>
    <row r="8" spans="2:6" x14ac:dyDescent="0.3">
      <c r="B8" s="1" t="s">
        <v>116</v>
      </c>
      <c r="C8" s="15">
        <v>780509.95</v>
      </c>
      <c r="D8" s="17">
        <v>4379743.4400000004</v>
      </c>
      <c r="E8" s="25">
        <v>5.6113870681597344</v>
      </c>
    </row>
    <row r="9" spans="2:6" x14ac:dyDescent="0.3">
      <c r="B9" s="1" t="s">
        <v>117</v>
      </c>
      <c r="C9" s="15">
        <v>670943.94999999995</v>
      </c>
      <c r="D9" s="17">
        <v>5159507.3099999996</v>
      </c>
      <c r="E9" s="25">
        <v>7.6899229958031512</v>
      </c>
    </row>
    <row r="10" spans="2:6" x14ac:dyDescent="0.3">
      <c r="B10" s="1" t="s">
        <v>119</v>
      </c>
      <c r="C10" s="15">
        <v>48711.25</v>
      </c>
      <c r="D10" s="17">
        <v>837583.23</v>
      </c>
      <c r="E10" s="25">
        <v>17.194862172496087</v>
      </c>
    </row>
    <row r="11" spans="2:6" x14ac:dyDescent="0.3">
      <c r="B11" s="1" t="s">
        <v>120</v>
      </c>
      <c r="C11" s="15">
        <v>52983.41</v>
      </c>
      <c r="D11" s="17">
        <v>937207.26</v>
      </c>
      <c r="E11" s="25">
        <v>17.688692743634281</v>
      </c>
    </row>
    <row r="12" spans="2:6" x14ac:dyDescent="0.3">
      <c r="B12" s="1" t="s">
        <v>121</v>
      </c>
      <c r="C12" s="15">
        <v>68492.95</v>
      </c>
      <c r="D12" s="17">
        <v>1227566.43</v>
      </c>
      <c r="E12" s="25">
        <v>17.922522390990604</v>
      </c>
    </row>
    <row r="13" spans="2:6" x14ac:dyDescent="0.3">
      <c r="B13" s="1" t="s">
        <v>131</v>
      </c>
      <c r="C13" s="15">
        <v>25111.06</v>
      </c>
      <c r="D13" s="17">
        <v>1437236.73</v>
      </c>
      <c r="E13" s="25">
        <v>57.235207514139184</v>
      </c>
    </row>
    <row r="14" spans="2:6" x14ac:dyDescent="0.3">
      <c r="B14" s="1" t="s">
        <v>132</v>
      </c>
      <c r="C14" s="15">
        <v>647812.53</v>
      </c>
      <c r="D14" s="17">
        <v>3806948.89</v>
      </c>
      <c r="E14" s="25">
        <v>5.8766212657232799</v>
      </c>
    </row>
    <row r="15" spans="2:6" x14ac:dyDescent="0.3">
      <c r="B15" s="1" t="s">
        <v>135</v>
      </c>
      <c r="C15" s="15">
        <v>432975.45</v>
      </c>
      <c r="D15" s="17">
        <v>11211859.029999999</v>
      </c>
      <c r="E15" s="25">
        <v>25.89490704380583</v>
      </c>
    </row>
    <row r="16" spans="2:6" x14ac:dyDescent="0.3">
      <c r="B16" s="1" t="s">
        <v>139</v>
      </c>
      <c r="C16" s="11">
        <v>688701.91</v>
      </c>
      <c r="D16" s="10">
        <v>3640101.9</v>
      </c>
      <c r="E16" s="25">
        <v>5.2854534699925537</v>
      </c>
    </row>
    <row r="17" spans="2:5" x14ac:dyDescent="0.3">
      <c r="B17" s="8" t="s">
        <v>71</v>
      </c>
      <c r="C17" s="24">
        <v>6433893.7199999997</v>
      </c>
      <c r="D17" s="24">
        <v>51988643.189999998</v>
      </c>
      <c r="E17" s="26">
        <v>8.0804323870615633</v>
      </c>
    </row>
    <row r="23" spans="2:5" x14ac:dyDescent="0.3">
      <c r="B23" s="40" t="s">
        <v>99</v>
      </c>
      <c r="E23" s="40" t="s">
        <v>197</v>
      </c>
    </row>
    <row r="24" spans="2:5" x14ac:dyDescent="0.3">
      <c r="B24" s="3" t="s">
        <v>0</v>
      </c>
      <c r="C24" s="4" t="s" vm="1">
        <v>1</v>
      </c>
      <c r="D24" s="5"/>
      <c r="E24" s="4" t="s">
        <v>107</v>
      </c>
    </row>
    <row r="25" spans="2:5" x14ac:dyDescent="0.3">
      <c r="B25" s="3" t="s">
        <v>143</v>
      </c>
      <c r="C25" s="4" t="s" vm="4">
        <v>1</v>
      </c>
      <c r="D25" s="5"/>
      <c r="E25" s="4"/>
    </row>
    <row r="26" spans="2:5" x14ac:dyDescent="0.3">
      <c r="B26" s="5"/>
      <c r="C26" s="5"/>
      <c r="D26" s="5"/>
      <c r="E26" s="5"/>
    </row>
    <row r="27" spans="2:5" x14ac:dyDescent="0.3">
      <c r="B27" s="22" t="s">
        <v>147</v>
      </c>
      <c r="C27" s="6" t="s">
        <v>74</v>
      </c>
      <c r="D27" s="6" t="s">
        <v>75</v>
      </c>
      <c r="E27" s="6" t="s">
        <v>141</v>
      </c>
    </row>
    <row r="28" spans="2:5" x14ac:dyDescent="0.3">
      <c r="B28" s="1" t="s">
        <v>144</v>
      </c>
      <c r="C28" s="23">
        <v>51381236.68</v>
      </c>
      <c r="D28" s="23">
        <v>94734636.299999997</v>
      </c>
      <c r="E28" s="28">
        <v>1.8437593647269137</v>
      </c>
    </row>
    <row r="29" spans="2:5" x14ac:dyDescent="0.3">
      <c r="B29" s="1" t="s">
        <v>145</v>
      </c>
      <c r="C29" s="23">
        <v>105240750.19</v>
      </c>
      <c r="D29" s="23">
        <v>338378682.16000003</v>
      </c>
      <c r="E29" s="28">
        <v>3.2152819278568088</v>
      </c>
    </row>
    <row r="30" spans="2:5" x14ac:dyDescent="0.3">
      <c r="B30" s="1" t="s">
        <v>146</v>
      </c>
      <c r="C30" s="23">
        <v>40068966.210000001</v>
      </c>
      <c r="D30" s="23">
        <v>165763776.81</v>
      </c>
      <c r="E30" s="28">
        <v>4.1369616560916009</v>
      </c>
    </row>
    <row r="31" spans="2:5" x14ac:dyDescent="0.3">
      <c r="B31" s="8" t="s">
        <v>71</v>
      </c>
      <c r="C31" s="24">
        <v>196690953.08000001</v>
      </c>
      <c r="D31" s="24">
        <v>598877095.26999998</v>
      </c>
      <c r="E31" s="26">
        <v>3.0447617742053392</v>
      </c>
    </row>
  </sheetData>
  <conditionalFormatting sqref="G7:H29">
    <cfRule type="dataBar" priority="1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{C4E3F6EC-9DE3-42DC-9D2E-83097FB2206E}</x14:id>
        </ext>
      </extLst>
    </cfRule>
  </conditionalFormatting>
  <conditionalFormatting sqref="F7">
    <cfRule type="top10" dxfId="281" priority="10" rank="10"/>
  </conditionalFormatting>
  <conditionalFormatting pivot="1" sqref="C7:D16">
    <cfRule type="colorScale" priority="9">
      <colorScale>
        <cfvo type="min"/>
        <cfvo type="max"/>
        <color rgb="FFFFEF9C"/>
        <color rgb="FF63BE7B"/>
      </colorScale>
    </cfRule>
  </conditionalFormatting>
  <conditionalFormatting pivot="1" sqref="C7:D16">
    <cfRule type="colorScale" priority="8">
      <colorScale>
        <cfvo type="min"/>
        <cfvo type="percentile" val="50"/>
        <cfvo type="max"/>
        <color theme="7" tint="0.79998168889431442"/>
        <color rgb="FFFFEB84"/>
        <color theme="7"/>
      </colorScale>
    </cfRule>
  </conditionalFormatting>
  <conditionalFormatting pivot="1" sqref="E7:E16">
    <cfRule type="dataBar" priority="3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{A208F894-A4D2-4682-9CEC-9277A4276D97}</x14:id>
        </ext>
      </extLst>
    </cfRule>
  </conditionalFormatting>
  <conditionalFormatting pivot="1" sqref="C7:D16">
    <cfRule type="colorScale" priority="6">
      <colorScale>
        <cfvo type="min"/>
        <cfvo type="percentile" val="50"/>
        <cfvo type="max"/>
        <color theme="9" tint="0.79998168889431442"/>
        <color theme="9" tint="0.59999389629810485"/>
        <color rgb="FF63BE7B"/>
      </colorScale>
    </cfRule>
  </conditionalFormatting>
  <conditionalFormatting pivot="1" sqref="C7:D16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7:D16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8:D3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28:E3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{3D224A01-37CC-4699-A3F8-EBB52EBF2AB3}</x14:id>
        </ext>
      </extLst>
    </cfRule>
  </conditionalFormatting>
  <pageMargins left="0.7" right="0.7" top="0.75" bottom="0.75" header="0.3" footer="0.3"/>
  <pageSetup orientation="portrait" r:id="rId3"/>
  <headerFooter>
    <oddHeader>&amp;L&amp;"-,Bold"&amp;18    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4E3F6EC-9DE3-42DC-9D2E-83097FB2206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G7:H29</xm:sqref>
        </x14:conditionalFormatting>
        <x14:conditionalFormatting xmlns:xm="http://schemas.microsoft.com/office/excel/2006/main" pivot="1">
          <x14:cfRule type="dataBar" id="{A208F894-A4D2-4682-9CEC-9277A4276D97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  <x14:conditionalFormatting xmlns:xm="http://schemas.microsoft.com/office/excel/2006/main" pivot="1">
          <x14:cfRule type="dataBar" id="{3D224A01-37CC-4699-A3F8-EBB52EBF2AB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E28:E30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A809FB-D4AF-4588-84E4-960929DBC788}">
  <dimension ref="B1:G27"/>
  <sheetViews>
    <sheetView showGridLines="0" showWhiteSpace="0" view="pageLayout" zoomScale="98" zoomScaleNormal="100" zoomScalePageLayoutView="98" workbookViewId="0">
      <selection activeCell="K8" sqref="J8:K8"/>
    </sheetView>
  </sheetViews>
  <sheetFormatPr defaultRowHeight="14.4" x14ac:dyDescent="0.3"/>
  <cols>
    <col min="1" max="1" width="6.88671875" customWidth="1"/>
    <col min="2" max="2" width="25.44140625" bestFit="1" customWidth="1"/>
    <col min="3" max="3" width="7.5546875" bestFit="1" customWidth="1"/>
    <col min="4" max="4" width="7" customWidth="1"/>
    <col min="5" max="5" width="20.88671875" bestFit="1" customWidth="1"/>
    <col min="6" max="6" width="13.77734375" bestFit="1" customWidth="1"/>
    <col min="7" max="7" width="10.33203125" customWidth="1"/>
  </cols>
  <sheetData>
    <row r="1" spans="2:6" ht="15.6" x14ac:dyDescent="0.3">
      <c r="B1" s="29" t="s">
        <v>99</v>
      </c>
    </row>
    <row r="2" spans="2:6" ht="15.6" x14ac:dyDescent="0.3">
      <c r="B2" s="3" t="s">
        <v>0</v>
      </c>
      <c r="C2" s="4" t="s" vm="1">
        <v>1</v>
      </c>
      <c r="D2" s="5"/>
      <c r="E2" s="31" t="s">
        <v>148</v>
      </c>
      <c r="F2" s="19"/>
    </row>
    <row r="3" spans="2:6" ht="15.6" x14ac:dyDescent="0.3">
      <c r="B3" s="3" t="s">
        <v>2</v>
      </c>
      <c r="C3" s="4" t="s" vm="2">
        <v>1</v>
      </c>
      <c r="D3" s="5"/>
      <c r="E3" s="4"/>
      <c r="F3" s="19"/>
    </row>
    <row r="4" spans="2:6" x14ac:dyDescent="0.3">
      <c r="B4" s="3" t="s">
        <v>143</v>
      </c>
      <c r="C4" s="4" t="s" vm="4">
        <v>1</v>
      </c>
      <c r="D4" s="5"/>
      <c r="E4" s="4"/>
      <c r="F4" s="5"/>
    </row>
    <row r="5" spans="2:6" x14ac:dyDescent="0.3">
      <c r="B5" s="5"/>
      <c r="C5" s="5"/>
      <c r="D5" s="5"/>
      <c r="E5" s="5"/>
      <c r="F5" s="5"/>
    </row>
    <row r="6" spans="2:6" x14ac:dyDescent="0.3">
      <c r="B6" s="22" t="s">
        <v>140</v>
      </c>
      <c r="C6" s="27" t="s">
        <v>149</v>
      </c>
    </row>
    <row r="7" spans="2:6" x14ac:dyDescent="0.3">
      <c r="B7" s="1" t="s">
        <v>112</v>
      </c>
      <c r="C7" s="23">
        <v>3376565</v>
      </c>
    </row>
    <row r="8" spans="2:6" x14ac:dyDescent="0.3">
      <c r="B8" s="1" t="s">
        <v>113</v>
      </c>
      <c r="C8" s="23">
        <v>3975074</v>
      </c>
    </row>
    <row r="9" spans="2:6" x14ac:dyDescent="0.3">
      <c r="B9" s="1" t="s">
        <v>125</v>
      </c>
      <c r="C9" s="23">
        <v>4151008</v>
      </c>
    </row>
    <row r="10" spans="2:6" x14ac:dyDescent="0.3">
      <c r="B10" s="1" t="s">
        <v>126</v>
      </c>
      <c r="C10" s="23">
        <v>3371170</v>
      </c>
    </row>
    <row r="11" spans="2:6" x14ac:dyDescent="0.3">
      <c r="B11" s="1" t="s">
        <v>127</v>
      </c>
      <c r="C11" s="23">
        <v>4126295</v>
      </c>
    </row>
    <row r="12" spans="2:6" x14ac:dyDescent="0.3">
      <c r="B12" s="8" t="s">
        <v>71</v>
      </c>
      <c r="C12" s="24">
        <v>19000112</v>
      </c>
    </row>
    <row r="16" spans="2:6" ht="15.6" x14ac:dyDescent="0.3">
      <c r="B16" s="29" t="s">
        <v>99</v>
      </c>
    </row>
    <row r="17" spans="2:7" ht="15.6" x14ac:dyDescent="0.3">
      <c r="B17" s="3" t="s">
        <v>0</v>
      </c>
      <c r="C17" s="4" t="s" vm="1">
        <v>1</v>
      </c>
      <c r="D17" s="5"/>
      <c r="E17" s="31" t="s">
        <v>150</v>
      </c>
    </row>
    <row r="18" spans="2:7" x14ac:dyDescent="0.3">
      <c r="B18" s="3" t="s">
        <v>2</v>
      </c>
      <c r="C18" s="4" t="s" vm="2">
        <v>1</v>
      </c>
      <c r="D18" s="5"/>
      <c r="E18" s="4"/>
    </row>
    <row r="19" spans="2:7" x14ac:dyDescent="0.3">
      <c r="B19" s="3" t="s">
        <v>143</v>
      </c>
      <c r="C19" s="4" t="s" vm="4">
        <v>1</v>
      </c>
      <c r="D19" s="5"/>
      <c r="E19" s="4"/>
    </row>
    <row r="20" spans="2:7" x14ac:dyDescent="0.3">
      <c r="B20" s="5"/>
      <c r="C20" s="5"/>
      <c r="D20" s="5"/>
      <c r="E20" s="5"/>
    </row>
    <row r="21" spans="2:7" x14ac:dyDescent="0.3">
      <c r="B21" s="22" t="s">
        <v>140</v>
      </c>
      <c r="C21" s="27" t="s">
        <v>149</v>
      </c>
      <c r="D21" s="30"/>
      <c r="E21" s="30"/>
      <c r="F21" s="30"/>
      <c r="G21" s="30"/>
    </row>
    <row r="22" spans="2:7" x14ac:dyDescent="0.3">
      <c r="B22" s="1" t="s">
        <v>111</v>
      </c>
      <c r="C22" s="32">
        <v>51721</v>
      </c>
    </row>
    <row r="23" spans="2:7" x14ac:dyDescent="0.3">
      <c r="B23" s="1" t="s">
        <v>115</v>
      </c>
      <c r="C23" s="32">
        <v>63059</v>
      </c>
    </row>
    <row r="24" spans="2:7" x14ac:dyDescent="0.3">
      <c r="B24" s="1" t="s">
        <v>117</v>
      </c>
      <c r="C24" s="32">
        <v>15224</v>
      </c>
    </row>
    <row r="25" spans="2:7" x14ac:dyDescent="0.3">
      <c r="B25" s="1" t="s">
        <v>118</v>
      </c>
      <c r="C25" s="32">
        <v>8854</v>
      </c>
    </row>
    <row r="26" spans="2:7" x14ac:dyDescent="0.3">
      <c r="B26" s="1" t="s">
        <v>135</v>
      </c>
      <c r="C26" s="32">
        <v>36029</v>
      </c>
    </row>
    <row r="27" spans="2:7" x14ac:dyDescent="0.3">
      <c r="B27" s="8" t="s">
        <v>71</v>
      </c>
      <c r="C27" s="33">
        <v>174887</v>
      </c>
    </row>
  </sheetData>
  <conditionalFormatting sqref="G7:H29">
    <cfRule type="dataBar" priority="14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{1AFD63D1-4592-44CD-ADC4-62188B244176}</x14:id>
        </ext>
      </extLst>
    </cfRule>
  </conditionalFormatting>
  <conditionalFormatting sqref="F7">
    <cfRule type="top10" dxfId="237" priority="13" rank="10"/>
  </conditionalFormatting>
  <conditionalFormatting pivot="1" sqref="C7:C11">
    <cfRule type="colorScale" priority="10">
      <colorScale>
        <cfvo type="min"/>
        <cfvo type="percentile" val="50"/>
        <cfvo type="max"/>
        <color rgb="FFFFCCCC"/>
        <color rgb="FFF4A190"/>
        <color rgb="FFFF0000"/>
      </colorScale>
    </cfRule>
  </conditionalFormatting>
  <conditionalFormatting pivot="1" sqref="C7:C11">
    <cfRule type="colorScale" priority="9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 sqref="C7:C11">
    <cfRule type="colorScale" priority="8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>
    <cfRule type="colorScale" priority="7">
      <colorScale>
        <cfvo type="min"/>
        <cfvo type="percentile" val="50"/>
        <cfvo type="max"/>
        <color rgb="FFFFCCCC"/>
        <color rgb="FFF4A190"/>
        <color rgb="FFFF0000"/>
      </colorScale>
    </cfRule>
  </conditionalFormatting>
  <conditionalFormatting pivot="1">
    <cfRule type="colorScale" priority="6">
      <colorScale>
        <cfvo type="min"/>
        <cfvo type="percentile" val="50"/>
        <cfvo type="max"/>
        <color theme="9" tint="0.79998168889431442"/>
        <color theme="9" tint="0.39997558519241921"/>
        <color theme="9" tint="-0.249977111117893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7:C1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2:C26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&amp;L&amp;"-,Bold"&amp;18    AtliQ Hardwares&amp;R&amp;G</oddHeader>
  </headerFooter>
  <legacyDrawingHF r:id="rId4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AFD63D1-4592-44CD-ADC4-62188B24417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G7:H29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B553F8-B866-4B0A-A453-70EBB88F6701}">
  <dimension ref="B1:F23"/>
  <sheetViews>
    <sheetView showGridLines="0" showWhiteSpace="0" view="pageLayout" zoomScale="98" zoomScaleNormal="100" zoomScalePageLayoutView="98" workbookViewId="0">
      <selection activeCell="E10" sqref="E10"/>
    </sheetView>
  </sheetViews>
  <sheetFormatPr defaultRowHeight="14.4" x14ac:dyDescent="0.3"/>
  <cols>
    <col min="2" max="2" width="37.88671875" bestFit="1" customWidth="1"/>
    <col min="3" max="3" width="6.33203125" bestFit="1" customWidth="1"/>
    <col min="4" max="4" width="8.88671875" bestFit="1" customWidth="1"/>
    <col min="5" max="5" width="26.21875" bestFit="1" customWidth="1"/>
    <col min="6" max="7" width="7.33203125" bestFit="1" customWidth="1"/>
  </cols>
  <sheetData>
    <row r="1" spans="2:6" ht="15.6" x14ac:dyDescent="0.3">
      <c r="B1" s="29" t="s">
        <v>99</v>
      </c>
    </row>
    <row r="2" spans="2:6" ht="15.6" x14ac:dyDescent="0.3">
      <c r="B2" s="3" t="s">
        <v>0</v>
      </c>
      <c r="C2" s="4" t="s" vm="1">
        <v>1</v>
      </c>
      <c r="D2" s="5"/>
      <c r="E2" s="31" t="s">
        <v>151</v>
      </c>
      <c r="F2" s="19"/>
    </row>
    <row r="3" spans="2:6" ht="15.6" x14ac:dyDescent="0.3">
      <c r="B3" s="3" t="s">
        <v>2</v>
      </c>
      <c r="C3" s="4" t="s" vm="2">
        <v>1</v>
      </c>
      <c r="D3" s="5"/>
      <c r="E3" s="4" t="s">
        <v>107</v>
      </c>
      <c r="F3" s="19"/>
    </row>
    <row r="4" spans="2:6" x14ac:dyDescent="0.3">
      <c r="B4" s="3" t="s">
        <v>143</v>
      </c>
      <c r="C4" s="4" t="s" vm="4">
        <v>1</v>
      </c>
      <c r="D4" s="5"/>
      <c r="E4" s="4"/>
      <c r="F4" s="5"/>
    </row>
    <row r="5" spans="2:6" x14ac:dyDescent="0.3">
      <c r="B5" s="5"/>
      <c r="C5" s="5"/>
      <c r="D5" s="5"/>
      <c r="E5" s="5"/>
      <c r="F5" s="5"/>
    </row>
    <row r="6" spans="2:6" x14ac:dyDescent="0.3">
      <c r="B6" s="22" t="s">
        <v>140</v>
      </c>
      <c r="C6" s="21" t="s">
        <v>74</v>
      </c>
      <c r="D6" s="21" t="s">
        <v>75</v>
      </c>
    </row>
    <row r="7" spans="2:6" x14ac:dyDescent="0.3">
      <c r="B7" s="1" t="s">
        <v>108</v>
      </c>
      <c r="C7" s="23"/>
      <c r="D7" s="23">
        <v>4394981.7300000004</v>
      </c>
    </row>
    <row r="8" spans="2:6" x14ac:dyDescent="0.3">
      <c r="B8" s="1" t="s">
        <v>109</v>
      </c>
      <c r="C8" s="23"/>
      <c r="D8" s="23">
        <v>14207395.529999999</v>
      </c>
    </row>
    <row r="9" spans="2:6" x14ac:dyDescent="0.3">
      <c r="B9" s="1" t="s">
        <v>114</v>
      </c>
      <c r="C9" s="23"/>
      <c r="D9" s="23">
        <v>19524227.91</v>
      </c>
    </row>
    <row r="10" spans="2:6" x14ac:dyDescent="0.3">
      <c r="B10" s="1" t="s">
        <v>115</v>
      </c>
      <c r="C10" s="23"/>
      <c r="D10" s="23">
        <v>11701437.68</v>
      </c>
    </row>
    <row r="11" spans="2:6" x14ac:dyDescent="0.3">
      <c r="B11" s="1" t="s">
        <v>118</v>
      </c>
      <c r="C11" s="23"/>
      <c r="D11" s="23">
        <v>3508874.52</v>
      </c>
    </row>
    <row r="12" spans="2:6" x14ac:dyDescent="0.3">
      <c r="B12" s="1" t="s">
        <v>122</v>
      </c>
      <c r="C12" s="23"/>
      <c r="D12" s="23">
        <v>4210009.2300000004</v>
      </c>
    </row>
    <row r="13" spans="2:6" x14ac:dyDescent="0.3">
      <c r="B13" s="1" t="s">
        <v>123</v>
      </c>
      <c r="C13" s="23"/>
      <c r="D13" s="23">
        <v>4862675.75</v>
      </c>
    </row>
    <row r="14" spans="2:6" x14ac:dyDescent="0.3">
      <c r="B14" s="1" t="s">
        <v>124</v>
      </c>
      <c r="C14" s="23"/>
      <c r="D14" s="23">
        <v>1676224.51</v>
      </c>
    </row>
    <row r="15" spans="2:6" x14ac:dyDescent="0.3">
      <c r="B15" s="1" t="s">
        <v>128</v>
      </c>
      <c r="C15" s="23"/>
      <c r="D15" s="23">
        <v>13657515.859999999</v>
      </c>
    </row>
    <row r="16" spans="2:6" x14ac:dyDescent="0.3">
      <c r="B16" s="1" t="s">
        <v>129</v>
      </c>
      <c r="C16" s="23"/>
      <c r="D16" s="23">
        <v>2846079.8</v>
      </c>
    </row>
    <row r="17" spans="2:4" x14ac:dyDescent="0.3">
      <c r="B17" s="1" t="s">
        <v>130</v>
      </c>
      <c r="C17" s="23"/>
      <c r="D17" s="23">
        <v>2294921.14</v>
      </c>
    </row>
    <row r="18" spans="2:4" x14ac:dyDescent="0.3">
      <c r="B18" s="1" t="s">
        <v>133</v>
      </c>
      <c r="C18" s="23"/>
      <c r="D18" s="23">
        <v>21983053.98</v>
      </c>
    </row>
    <row r="19" spans="2:4" x14ac:dyDescent="0.3">
      <c r="B19" s="1" t="s">
        <v>134</v>
      </c>
      <c r="C19" s="23"/>
      <c r="D19" s="23">
        <v>15411654.33</v>
      </c>
    </row>
    <row r="20" spans="2:4" x14ac:dyDescent="0.3">
      <c r="B20" s="1" t="s">
        <v>136</v>
      </c>
      <c r="C20" s="23"/>
      <c r="D20" s="23">
        <v>20738249.41</v>
      </c>
    </row>
    <row r="21" spans="2:4" x14ac:dyDescent="0.3">
      <c r="B21" s="1" t="s">
        <v>137</v>
      </c>
      <c r="C21" s="23"/>
      <c r="D21" s="23">
        <v>17895529.77</v>
      </c>
    </row>
    <row r="22" spans="2:4" x14ac:dyDescent="0.3">
      <c r="B22" s="1" t="s">
        <v>138</v>
      </c>
      <c r="C22" s="23"/>
      <c r="D22" s="23">
        <v>17248401.5</v>
      </c>
    </row>
    <row r="23" spans="2:4" x14ac:dyDescent="0.3">
      <c r="B23" s="8" t="s">
        <v>71</v>
      </c>
      <c r="C23" s="24"/>
      <c r="D23" s="24">
        <v>176161232.65000001</v>
      </c>
    </row>
  </sheetData>
  <conditionalFormatting sqref="H7:H29">
    <cfRule type="dataBar" priority="5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{F218B483-5167-458D-A043-4DFFD2EA6F76}</x14:id>
        </ext>
      </extLst>
    </cfRule>
  </conditionalFormatting>
  <conditionalFormatting pivot="1" sqref="C23">
    <cfRule type="colorScale" priority="3">
      <colorScale>
        <cfvo type="min"/>
        <cfvo type="max"/>
        <color rgb="FFFF7128"/>
        <color rgb="FFFFEF9C"/>
      </colorScale>
    </cfRule>
  </conditionalFormatting>
  <conditionalFormatting pivot="1" sqref="D7:D22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rgb="FF669E40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   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F218B483-5167-458D-A043-4DFFD2EA6F76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H7:H29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F382AF-2594-4425-8CE7-3E357A12CD24}">
  <dimension ref="B1:F12"/>
  <sheetViews>
    <sheetView showGridLines="0" showWhiteSpace="0" view="pageLayout" zoomScale="98" zoomScaleNormal="100" zoomScalePageLayoutView="98" workbookViewId="0">
      <selection activeCell="E11" sqref="E11"/>
    </sheetView>
  </sheetViews>
  <sheetFormatPr defaultRowHeight="14.4" x14ac:dyDescent="0.3"/>
  <cols>
    <col min="2" max="2" width="16.33203125" bestFit="1" customWidth="1"/>
    <col min="3" max="4" width="8.88671875" bestFit="1" customWidth="1"/>
    <col min="5" max="5" width="26.21875" bestFit="1" customWidth="1"/>
    <col min="6" max="7" width="7.33203125" bestFit="1" customWidth="1"/>
  </cols>
  <sheetData>
    <row r="1" spans="2:6" ht="15.6" x14ac:dyDescent="0.3">
      <c r="B1" s="29" t="s">
        <v>99</v>
      </c>
    </row>
    <row r="2" spans="2:6" ht="15.6" x14ac:dyDescent="0.3">
      <c r="B2" s="3" t="s">
        <v>0</v>
      </c>
      <c r="C2" s="4" t="s" vm="1">
        <v>1</v>
      </c>
      <c r="D2" s="5"/>
      <c r="E2" s="31" t="s">
        <v>152</v>
      </c>
      <c r="F2" s="19"/>
    </row>
    <row r="3" spans="2:6" ht="15.6" x14ac:dyDescent="0.3">
      <c r="B3" s="3" t="s">
        <v>2</v>
      </c>
      <c r="C3" s="4" t="s" vm="2">
        <v>1</v>
      </c>
      <c r="D3" s="5"/>
      <c r="E3" s="4" t="s">
        <v>107</v>
      </c>
      <c r="F3" s="19"/>
    </row>
    <row r="4" spans="2:6" x14ac:dyDescent="0.3">
      <c r="B4" s="3" t="s">
        <v>143</v>
      </c>
      <c r="C4" s="4" t="s" vm="4">
        <v>1</v>
      </c>
      <c r="D4" s="5"/>
      <c r="E4" s="4"/>
      <c r="F4" s="5"/>
    </row>
    <row r="5" spans="2:6" x14ac:dyDescent="0.3">
      <c r="B5" s="5"/>
      <c r="C5" s="5"/>
      <c r="D5" s="5"/>
      <c r="E5" s="5"/>
      <c r="F5" s="5"/>
    </row>
    <row r="6" spans="2:6" x14ac:dyDescent="0.3">
      <c r="B6" s="22" t="s">
        <v>102</v>
      </c>
      <c r="C6" s="21" t="s">
        <v>75</v>
      </c>
    </row>
    <row r="7" spans="2:6" x14ac:dyDescent="0.3">
      <c r="B7" s="1" t="s">
        <v>76</v>
      </c>
      <c r="C7" s="23">
        <v>35058881.399999999</v>
      </c>
    </row>
    <row r="8" spans="2:6" x14ac:dyDescent="0.3">
      <c r="B8" s="1" t="s">
        <v>97</v>
      </c>
      <c r="C8" s="23">
        <v>161262512.18000001</v>
      </c>
    </row>
    <row r="9" spans="2:6" x14ac:dyDescent="0.3">
      <c r="B9" s="1" t="s">
        <v>92</v>
      </c>
      <c r="C9" s="23">
        <v>48965337.950000003</v>
      </c>
    </row>
    <row r="10" spans="2:6" x14ac:dyDescent="0.3">
      <c r="B10" s="1" t="s">
        <v>78</v>
      </c>
      <c r="C10" s="23">
        <v>34152244.240000002</v>
      </c>
    </row>
    <row r="11" spans="2:6" x14ac:dyDescent="0.3">
      <c r="B11" s="1" t="s">
        <v>77</v>
      </c>
      <c r="C11" s="23">
        <v>87780946.540000007</v>
      </c>
    </row>
    <row r="12" spans="2:6" x14ac:dyDescent="0.3">
      <c r="B12" s="8" t="s">
        <v>71</v>
      </c>
      <c r="C12" s="24">
        <v>367219922.31</v>
      </c>
    </row>
  </sheetData>
  <conditionalFormatting sqref="H7:H29">
    <cfRule type="dataBar" priority="5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{3449B36F-41DF-45FD-9055-AF62993270B9}</x14:id>
        </ext>
      </extLst>
    </cfRule>
  </conditionalFormatting>
  <conditionalFormatting pivot="1" sqref="C7:C11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   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449B36F-41DF-45FD-9055-AF62993270B9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H7:H29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975161-922A-4368-BD2A-38D76545D677}">
  <dimension ref="B1:F133"/>
  <sheetViews>
    <sheetView showGridLines="0" showWhiteSpace="0" view="pageLayout" zoomScale="98" zoomScaleNormal="100" zoomScalePageLayoutView="98" workbookViewId="0">
      <selection activeCell="C19" sqref="C19"/>
    </sheetView>
  </sheetViews>
  <sheetFormatPr defaultRowHeight="14.4" x14ac:dyDescent="0.3"/>
  <cols>
    <col min="1" max="1" width="9.77734375" customWidth="1"/>
    <col min="2" max="2" width="16.33203125" customWidth="1"/>
    <col min="3" max="3" width="13.88671875" customWidth="1"/>
    <col min="4" max="4" width="9" customWidth="1"/>
    <col min="5" max="5" width="11.21875" customWidth="1"/>
    <col min="6" max="6" width="17" bestFit="1" customWidth="1"/>
    <col min="7" max="7" width="12.77734375" bestFit="1" customWidth="1"/>
  </cols>
  <sheetData>
    <row r="1" spans="2:6" x14ac:dyDescent="0.3">
      <c r="B1" s="40" t="s">
        <v>99</v>
      </c>
      <c r="C1" s="35"/>
      <c r="D1" s="35"/>
      <c r="E1" s="35"/>
      <c r="F1" s="35"/>
    </row>
    <row r="2" spans="2:6" x14ac:dyDescent="0.3">
      <c r="B2" s="30" t="s">
        <v>3</v>
      </c>
      <c r="C2" t="s" vm="3">
        <v>1</v>
      </c>
      <c r="D2" s="35"/>
      <c r="E2" s="35"/>
      <c r="F2" s="35"/>
    </row>
    <row r="3" spans="2:6" x14ac:dyDescent="0.3">
      <c r="B3" s="30" t="s">
        <v>0</v>
      </c>
      <c r="C3" t="s" vm="1">
        <v>1</v>
      </c>
      <c r="D3" s="4"/>
      <c r="E3" s="41" t="s">
        <v>162</v>
      </c>
      <c r="F3" s="41"/>
    </row>
    <row r="4" spans="2:6" x14ac:dyDescent="0.3">
      <c r="B4" s="30" t="s">
        <v>2</v>
      </c>
      <c r="C4" t="s" vm="2">
        <v>1</v>
      </c>
      <c r="D4" s="4"/>
      <c r="E4" s="42" t="s">
        <v>160</v>
      </c>
      <c r="F4" s="41"/>
    </row>
    <row r="5" spans="2:6" x14ac:dyDescent="0.3">
      <c r="B5" s="30" t="s">
        <v>143</v>
      </c>
      <c r="C5" t="s" vm="4">
        <v>1</v>
      </c>
      <c r="D5" s="4"/>
      <c r="E5" s="4" t="s">
        <v>159</v>
      </c>
      <c r="F5" s="4"/>
    </row>
    <row r="6" spans="2:6" x14ac:dyDescent="0.3">
      <c r="B6" s="4"/>
      <c r="C6" s="4"/>
      <c r="D6" s="4"/>
      <c r="E6" s="4"/>
      <c r="F6" s="4"/>
    </row>
    <row r="7" spans="2:6" x14ac:dyDescent="0.3">
      <c r="C7" s="30" t="s">
        <v>161</v>
      </c>
      <c r="F7" s="35"/>
    </row>
    <row r="8" spans="2:6" x14ac:dyDescent="0.3">
      <c r="B8" s="43" t="s">
        <v>155</v>
      </c>
      <c r="C8" s="44" t="s">
        <v>73</v>
      </c>
      <c r="D8" s="44" t="s">
        <v>74</v>
      </c>
      <c r="E8" s="44" t="s">
        <v>75</v>
      </c>
      <c r="F8" s="38" t="s">
        <v>158</v>
      </c>
    </row>
    <row r="9" spans="2:6" x14ac:dyDescent="0.3">
      <c r="B9" s="36" t="s">
        <v>153</v>
      </c>
      <c r="C9" s="37">
        <v>87478258.349999994</v>
      </c>
      <c r="D9" s="37">
        <v>196690953.08000001</v>
      </c>
      <c r="E9" s="37">
        <v>598877095.26999998</v>
      </c>
      <c r="F9" s="39">
        <f>IFERROR(E9/D9-1," ")</f>
        <v>2.0447617742053392</v>
      </c>
    </row>
    <row r="10" spans="2:6" x14ac:dyDescent="0.3">
      <c r="B10" s="36" t="s">
        <v>154</v>
      </c>
      <c r="C10" s="37">
        <v>51238673.833300024</v>
      </c>
      <c r="D10" s="37">
        <v>123371488.19680008</v>
      </c>
      <c r="E10" s="37">
        <v>380714262.18749988</v>
      </c>
      <c r="F10" s="39">
        <f t="shared" ref="F10:F58" si="0">IFERROR(E10/D10-1," ")</f>
        <v>2.0859177250110741</v>
      </c>
    </row>
    <row r="11" spans="2:6" x14ac:dyDescent="0.3">
      <c r="B11" s="36" t="s">
        <v>156</v>
      </c>
      <c r="C11" s="37">
        <v>36239584.51669997</v>
      </c>
      <c r="D11" s="37">
        <v>73319464.88319993</v>
      </c>
      <c r="E11" s="37">
        <v>218162833.0825001</v>
      </c>
      <c r="F11" s="39">
        <f t="shared" si="0"/>
        <v>1.9755104381904576</v>
      </c>
    </row>
    <row r="12" spans="2:6" x14ac:dyDescent="0.3">
      <c r="B12" s="36" t="s">
        <v>157</v>
      </c>
      <c r="C12" s="39">
        <v>0.41426961624802366</v>
      </c>
      <c r="D12" s="39">
        <v>0.37276480557485908</v>
      </c>
      <c r="E12" s="39">
        <v>0.36428648683607234</v>
      </c>
      <c r="F12" s="2">
        <f t="shared" si="0"/>
        <v>-2.2744418496568941E-2</v>
      </c>
    </row>
    <row r="13" spans="2:6" x14ac:dyDescent="0.3">
      <c r="F13" s="39" t="str">
        <f t="shared" si="0"/>
        <v xml:space="preserve"> </v>
      </c>
    </row>
    <row r="14" spans="2:6" x14ac:dyDescent="0.3">
      <c r="F14" s="39" t="str">
        <f t="shared" si="0"/>
        <v xml:space="preserve"> </v>
      </c>
    </row>
    <row r="15" spans="2:6" x14ac:dyDescent="0.3">
      <c r="F15" s="39" t="str">
        <f t="shared" si="0"/>
        <v xml:space="preserve"> </v>
      </c>
    </row>
    <row r="16" spans="2:6" x14ac:dyDescent="0.3">
      <c r="F16" s="39" t="str">
        <f t="shared" si="0"/>
        <v xml:space="preserve"> </v>
      </c>
    </row>
    <row r="17" spans="6:6" x14ac:dyDescent="0.3">
      <c r="F17" s="39" t="str">
        <f t="shared" si="0"/>
        <v xml:space="preserve"> </v>
      </c>
    </row>
    <row r="18" spans="6:6" x14ac:dyDescent="0.3">
      <c r="F18" s="39" t="str">
        <f t="shared" si="0"/>
        <v xml:space="preserve"> </v>
      </c>
    </row>
    <row r="19" spans="6:6" x14ac:dyDescent="0.3">
      <c r="F19" s="39" t="str">
        <f t="shared" si="0"/>
        <v xml:space="preserve"> </v>
      </c>
    </row>
    <row r="20" spans="6:6" x14ac:dyDescent="0.3">
      <c r="F20" s="39" t="str">
        <f t="shared" si="0"/>
        <v xml:space="preserve"> </v>
      </c>
    </row>
    <row r="21" spans="6:6" x14ac:dyDescent="0.3">
      <c r="F21" s="39" t="str">
        <f t="shared" si="0"/>
        <v xml:space="preserve"> </v>
      </c>
    </row>
    <row r="22" spans="6:6" x14ac:dyDescent="0.3">
      <c r="F22" s="39" t="str">
        <f t="shared" si="0"/>
        <v xml:space="preserve"> </v>
      </c>
    </row>
    <row r="23" spans="6:6" x14ac:dyDescent="0.3">
      <c r="F23" s="39" t="str">
        <f>IFERROR(E23/D23-1," ")</f>
        <v xml:space="preserve"> </v>
      </c>
    </row>
    <row r="24" spans="6:6" x14ac:dyDescent="0.3">
      <c r="F24" s="39" t="str">
        <f t="shared" si="0"/>
        <v xml:space="preserve"> </v>
      </c>
    </row>
    <row r="25" spans="6:6" x14ac:dyDescent="0.3">
      <c r="F25" s="39" t="str">
        <f t="shared" si="0"/>
        <v xml:space="preserve"> </v>
      </c>
    </row>
    <row r="26" spans="6:6" x14ac:dyDescent="0.3">
      <c r="F26" s="2" t="str">
        <f t="shared" si="0"/>
        <v xml:space="preserve"> </v>
      </c>
    </row>
    <row r="27" spans="6:6" x14ac:dyDescent="0.3">
      <c r="F27" s="39" t="str">
        <f t="shared" si="0"/>
        <v xml:space="preserve"> </v>
      </c>
    </row>
    <row r="28" spans="6:6" x14ac:dyDescent="0.3">
      <c r="F28" s="39" t="str">
        <f t="shared" si="0"/>
        <v xml:space="preserve"> </v>
      </c>
    </row>
    <row r="29" spans="6:6" x14ac:dyDescent="0.3">
      <c r="F29" s="39" t="str">
        <f t="shared" si="0"/>
        <v xml:space="preserve"> </v>
      </c>
    </row>
    <row r="30" spans="6:6" x14ac:dyDescent="0.3">
      <c r="F30" s="39" t="str">
        <f t="shared" si="0"/>
        <v xml:space="preserve"> </v>
      </c>
    </row>
    <row r="31" spans="6:6" x14ac:dyDescent="0.3">
      <c r="F31" s="39" t="str">
        <f t="shared" si="0"/>
        <v xml:space="preserve"> </v>
      </c>
    </row>
    <row r="32" spans="6:6" x14ac:dyDescent="0.3">
      <c r="F32" s="39" t="str">
        <f t="shared" si="0"/>
        <v xml:space="preserve"> </v>
      </c>
    </row>
    <row r="33" spans="6:6" x14ac:dyDescent="0.3">
      <c r="F33" s="39" t="str">
        <f t="shared" si="0"/>
        <v xml:space="preserve"> </v>
      </c>
    </row>
    <row r="34" spans="6:6" x14ac:dyDescent="0.3">
      <c r="F34" s="39" t="str">
        <f t="shared" si="0"/>
        <v xml:space="preserve"> </v>
      </c>
    </row>
    <row r="35" spans="6:6" x14ac:dyDescent="0.3">
      <c r="F35" s="39" t="str">
        <f t="shared" si="0"/>
        <v xml:space="preserve"> </v>
      </c>
    </row>
    <row r="36" spans="6:6" x14ac:dyDescent="0.3">
      <c r="F36" s="39" t="str">
        <f t="shared" si="0"/>
        <v xml:space="preserve"> </v>
      </c>
    </row>
    <row r="37" spans="6:6" x14ac:dyDescent="0.3">
      <c r="F37" s="39" t="str">
        <f t="shared" si="0"/>
        <v xml:space="preserve"> </v>
      </c>
    </row>
    <row r="38" spans="6:6" x14ac:dyDescent="0.3">
      <c r="F38" s="39" t="str">
        <f t="shared" si="0"/>
        <v xml:space="preserve"> </v>
      </c>
    </row>
    <row r="39" spans="6:6" x14ac:dyDescent="0.3">
      <c r="F39" s="39" t="str">
        <f t="shared" si="0"/>
        <v xml:space="preserve"> </v>
      </c>
    </row>
    <row r="40" spans="6:6" x14ac:dyDescent="0.3">
      <c r="F40" s="39" t="str">
        <f t="shared" si="0"/>
        <v xml:space="preserve"> </v>
      </c>
    </row>
    <row r="41" spans="6:6" x14ac:dyDescent="0.3">
      <c r="F41" s="39" t="str">
        <f t="shared" si="0"/>
        <v xml:space="preserve"> </v>
      </c>
    </row>
    <row r="42" spans="6:6" x14ac:dyDescent="0.3">
      <c r="F42" s="39" t="str">
        <f t="shared" si="0"/>
        <v xml:space="preserve"> </v>
      </c>
    </row>
    <row r="43" spans="6:6" x14ac:dyDescent="0.3">
      <c r="F43" s="39" t="str">
        <f t="shared" si="0"/>
        <v xml:space="preserve"> </v>
      </c>
    </row>
    <row r="44" spans="6:6" x14ac:dyDescent="0.3">
      <c r="F44" s="39" t="str">
        <f t="shared" si="0"/>
        <v xml:space="preserve"> </v>
      </c>
    </row>
    <row r="45" spans="6:6" x14ac:dyDescent="0.3">
      <c r="F45" s="39" t="str">
        <f t="shared" si="0"/>
        <v xml:space="preserve"> </v>
      </c>
    </row>
    <row r="46" spans="6:6" x14ac:dyDescent="0.3">
      <c r="F46" s="39" t="str">
        <f t="shared" si="0"/>
        <v xml:space="preserve"> </v>
      </c>
    </row>
    <row r="47" spans="6:6" x14ac:dyDescent="0.3">
      <c r="F47" s="39" t="str">
        <f t="shared" si="0"/>
        <v xml:space="preserve"> </v>
      </c>
    </row>
    <row r="48" spans="6:6" x14ac:dyDescent="0.3">
      <c r="F48" s="39" t="str">
        <f t="shared" si="0"/>
        <v xml:space="preserve"> </v>
      </c>
    </row>
    <row r="49" spans="6:6" x14ac:dyDescent="0.3">
      <c r="F49" s="39" t="str">
        <f t="shared" si="0"/>
        <v xml:space="preserve"> </v>
      </c>
    </row>
    <row r="50" spans="6:6" x14ac:dyDescent="0.3">
      <c r="F50" s="39" t="str">
        <f t="shared" si="0"/>
        <v xml:space="preserve"> </v>
      </c>
    </row>
    <row r="51" spans="6:6" x14ac:dyDescent="0.3">
      <c r="F51" s="39" t="str">
        <f t="shared" si="0"/>
        <v xml:space="preserve"> </v>
      </c>
    </row>
    <row r="52" spans="6:6" x14ac:dyDescent="0.3">
      <c r="F52" s="39" t="str">
        <f t="shared" si="0"/>
        <v xml:space="preserve"> </v>
      </c>
    </row>
    <row r="53" spans="6:6" x14ac:dyDescent="0.3">
      <c r="F53" s="39" t="str">
        <f t="shared" si="0"/>
        <v xml:space="preserve"> </v>
      </c>
    </row>
    <row r="54" spans="6:6" x14ac:dyDescent="0.3">
      <c r="F54" s="39" t="str">
        <f t="shared" si="0"/>
        <v xml:space="preserve"> </v>
      </c>
    </row>
    <row r="55" spans="6:6" x14ac:dyDescent="0.3">
      <c r="F55" s="39" t="str">
        <f t="shared" si="0"/>
        <v xml:space="preserve"> </v>
      </c>
    </row>
    <row r="56" spans="6:6" x14ac:dyDescent="0.3">
      <c r="F56" s="39" t="str">
        <f t="shared" si="0"/>
        <v xml:space="preserve"> </v>
      </c>
    </row>
    <row r="57" spans="6:6" x14ac:dyDescent="0.3">
      <c r="F57" s="39" t="str">
        <f t="shared" si="0"/>
        <v xml:space="preserve"> </v>
      </c>
    </row>
    <row r="58" spans="6:6" x14ac:dyDescent="0.3">
      <c r="F58" s="39" t="str">
        <f t="shared" si="0"/>
        <v xml:space="preserve"> </v>
      </c>
    </row>
    <row r="59" spans="6:6" x14ac:dyDescent="0.3">
      <c r="F59" s="34" t="str">
        <f t="shared" ref="F59:F73" si="1">IFERROR(E59/D59," ")</f>
        <v xml:space="preserve"> </v>
      </c>
    </row>
    <row r="60" spans="6:6" x14ac:dyDescent="0.3">
      <c r="F60" s="34" t="str">
        <f t="shared" si="1"/>
        <v xml:space="preserve"> </v>
      </c>
    </row>
    <row r="61" spans="6:6" x14ac:dyDescent="0.3">
      <c r="F61" s="34" t="str">
        <f t="shared" si="1"/>
        <v xml:space="preserve"> </v>
      </c>
    </row>
    <row r="62" spans="6:6" x14ac:dyDescent="0.3">
      <c r="F62" s="34" t="str">
        <f t="shared" si="1"/>
        <v xml:space="preserve"> </v>
      </c>
    </row>
    <row r="63" spans="6:6" x14ac:dyDescent="0.3">
      <c r="F63" s="34" t="str">
        <f t="shared" si="1"/>
        <v xml:space="preserve"> </v>
      </c>
    </row>
    <row r="64" spans="6:6" x14ac:dyDescent="0.3">
      <c r="F64" s="34" t="str">
        <f t="shared" si="1"/>
        <v xml:space="preserve"> </v>
      </c>
    </row>
    <row r="65" spans="6:6" x14ac:dyDescent="0.3">
      <c r="F65" s="34" t="str">
        <f t="shared" si="1"/>
        <v xml:space="preserve"> </v>
      </c>
    </row>
    <row r="66" spans="6:6" x14ac:dyDescent="0.3">
      <c r="F66" s="34" t="str">
        <f t="shared" si="1"/>
        <v xml:space="preserve"> </v>
      </c>
    </row>
    <row r="67" spans="6:6" x14ac:dyDescent="0.3">
      <c r="F67" s="34" t="str">
        <f t="shared" si="1"/>
        <v xml:space="preserve"> </v>
      </c>
    </row>
    <row r="68" spans="6:6" x14ac:dyDescent="0.3">
      <c r="F68" s="34" t="str">
        <f t="shared" si="1"/>
        <v xml:space="preserve"> </v>
      </c>
    </row>
    <row r="69" spans="6:6" x14ac:dyDescent="0.3">
      <c r="F69" s="34" t="str">
        <f t="shared" si="1"/>
        <v xml:space="preserve"> </v>
      </c>
    </row>
    <row r="70" spans="6:6" x14ac:dyDescent="0.3">
      <c r="F70" s="34" t="str">
        <f t="shared" si="1"/>
        <v xml:space="preserve"> </v>
      </c>
    </row>
    <row r="71" spans="6:6" x14ac:dyDescent="0.3">
      <c r="F71" s="34" t="str">
        <f t="shared" si="1"/>
        <v xml:space="preserve"> </v>
      </c>
    </row>
    <row r="72" spans="6:6" x14ac:dyDescent="0.3">
      <c r="F72" s="34" t="str">
        <f t="shared" si="1"/>
        <v xml:space="preserve"> </v>
      </c>
    </row>
    <row r="73" spans="6:6" x14ac:dyDescent="0.3">
      <c r="F73" s="34" t="str">
        <f t="shared" si="1"/>
        <v xml:space="preserve"> </v>
      </c>
    </row>
    <row r="74" spans="6:6" x14ac:dyDescent="0.3">
      <c r="F74" s="34" t="str">
        <f t="shared" ref="F74:F109" si="2">IFERROR(E74/D74," ")</f>
        <v xml:space="preserve"> </v>
      </c>
    </row>
    <row r="75" spans="6:6" x14ac:dyDescent="0.3">
      <c r="F75" s="34" t="str">
        <f t="shared" si="2"/>
        <v xml:space="preserve"> </v>
      </c>
    </row>
    <row r="76" spans="6:6" x14ac:dyDescent="0.3">
      <c r="F76" s="34" t="str">
        <f t="shared" si="2"/>
        <v xml:space="preserve"> </v>
      </c>
    </row>
    <row r="77" spans="6:6" x14ac:dyDescent="0.3">
      <c r="F77" s="34" t="str">
        <f t="shared" si="2"/>
        <v xml:space="preserve"> </v>
      </c>
    </row>
    <row r="78" spans="6:6" x14ac:dyDescent="0.3">
      <c r="F78" s="34" t="str">
        <f t="shared" si="2"/>
        <v xml:space="preserve"> </v>
      </c>
    </row>
    <row r="79" spans="6:6" x14ac:dyDescent="0.3">
      <c r="F79" s="34" t="str">
        <f t="shared" si="2"/>
        <v xml:space="preserve"> </v>
      </c>
    </row>
    <row r="80" spans="6:6" x14ac:dyDescent="0.3">
      <c r="F80" s="34" t="str">
        <f t="shared" si="2"/>
        <v xml:space="preserve"> </v>
      </c>
    </row>
    <row r="81" spans="6:6" x14ac:dyDescent="0.3">
      <c r="F81" s="34" t="str">
        <f t="shared" si="2"/>
        <v xml:space="preserve"> </v>
      </c>
    </row>
    <row r="82" spans="6:6" x14ac:dyDescent="0.3">
      <c r="F82" s="34" t="str">
        <f t="shared" si="2"/>
        <v xml:space="preserve"> </v>
      </c>
    </row>
    <row r="83" spans="6:6" x14ac:dyDescent="0.3">
      <c r="F83" s="34" t="str">
        <f t="shared" si="2"/>
        <v xml:space="preserve"> </v>
      </c>
    </row>
    <row r="84" spans="6:6" x14ac:dyDescent="0.3">
      <c r="F84" s="34" t="str">
        <f t="shared" si="2"/>
        <v xml:space="preserve"> </v>
      </c>
    </row>
    <row r="85" spans="6:6" x14ac:dyDescent="0.3">
      <c r="F85" s="34" t="str">
        <f t="shared" si="2"/>
        <v xml:space="preserve"> </v>
      </c>
    </row>
    <row r="86" spans="6:6" x14ac:dyDescent="0.3">
      <c r="F86" s="34" t="str">
        <f t="shared" si="2"/>
        <v xml:space="preserve"> </v>
      </c>
    </row>
    <row r="87" spans="6:6" x14ac:dyDescent="0.3">
      <c r="F87" s="34" t="str">
        <f t="shared" si="2"/>
        <v xml:space="preserve"> </v>
      </c>
    </row>
    <row r="88" spans="6:6" x14ac:dyDescent="0.3">
      <c r="F88" s="34" t="str">
        <f t="shared" si="2"/>
        <v xml:space="preserve"> </v>
      </c>
    </row>
    <row r="89" spans="6:6" x14ac:dyDescent="0.3">
      <c r="F89" s="34" t="str">
        <f t="shared" si="2"/>
        <v xml:space="preserve"> </v>
      </c>
    </row>
    <row r="90" spans="6:6" x14ac:dyDescent="0.3">
      <c r="F90" s="34" t="str">
        <f t="shared" si="2"/>
        <v xml:space="preserve"> </v>
      </c>
    </row>
    <row r="91" spans="6:6" x14ac:dyDescent="0.3">
      <c r="F91" s="34" t="str">
        <f t="shared" si="2"/>
        <v xml:space="preserve"> </v>
      </c>
    </row>
    <row r="92" spans="6:6" x14ac:dyDescent="0.3">
      <c r="F92" s="34" t="str">
        <f t="shared" si="2"/>
        <v xml:space="preserve"> </v>
      </c>
    </row>
    <row r="93" spans="6:6" x14ac:dyDescent="0.3">
      <c r="F93" s="34" t="str">
        <f t="shared" si="2"/>
        <v xml:space="preserve"> </v>
      </c>
    </row>
    <row r="94" spans="6:6" x14ac:dyDescent="0.3">
      <c r="F94" s="34" t="str">
        <f t="shared" si="2"/>
        <v xml:space="preserve"> </v>
      </c>
    </row>
    <row r="95" spans="6:6" x14ac:dyDescent="0.3">
      <c r="F95" s="34" t="str">
        <f t="shared" si="2"/>
        <v xml:space="preserve"> </v>
      </c>
    </row>
    <row r="96" spans="6:6" x14ac:dyDescent="0.3">
      <c r="F96" s="34" t="str">
        <f t="shared" si="2"/>
        <v xml:space="preserve"> </v>
      </c>
    </row>
    <row r="97" spans="6:6" x14ac:dyDescent="0.3">
      <c r="F97" s="34" t="str">
        <f t="shared" si="2"/>
        <v xml:space="preserve"> </v>
      </c>
    </row>
    <row r="98" spans="6:6" x14ac:dyDescent="0.3">
      <c r="F98" s="34" t="str">
        <f t="shared" si="2"/>
        <v xml:space="preserve"> </v>
      </c>
    </row>
    <row r="99" spans="6:6" x14ac:dyDescent="0.3">
      <c r="F99" s="34" t="str">
        <f t="shared" si="2"/>
        <v xml:space="preserve"> </v>
      </c>
    </row>
    <row r="100" spans="6:6" x14ac:dyDescent="0.3">
      <c r="F100" s="34" t="str">
        <f t="shared" si="2"/>
        <v xml:space="preserve"> </v>
      </c>
    </row>
    <row r="101" spans="6:6" x14ac:dyDescent="0.3">
      <c r="F101" s="34" t="str">
        <f t="shared" si="2"/>
        <v xml:space="preserve"> </v>
      </c>
    </row>
    <row r="102" spans="6:6" x14ac:dyDescent="0.3">
      <c r="F102" s="34" t="str">
        <f t="shared" si="2"/>
        <v xml:space="preserve"> </v>
      </c>
    </row>
    <row r="103" spans="6:6" x14ac:dyDescent="0.3">
      <c r="F103" s="34" t="str">
        <f t="shared" si="2"/>
        <v xml:space="preserve"> </v>
      </c>
    </row>
    <row r="104" spans="6:6" x14ac:dyDescent="0.3">
      <c r="F104" s="34" t="str">
        <f t="shared" si="2"/>
        <v xml:space="preserve"> </v>
      </c>
    </row>
    <row r="105" spans="6:6" x14ac:dyDescent="0.3">
      <c r="F105" s="34" t="str">
        <f t="shared" si="2"/>
        <v xml:space="preserve"> </v>
      </c>
    </row>
    <row r="106" spans="6:6" x14ac:dyDescent="0.3">
      <c r="F106" s="34" t="str">
        <f t="shared" si="2"/>
        <v xml:space="preserve"> </v>
      </c>
    </row>
    <row r="107" spans="6:6" x14ac:dyDescent="0.3">
      <c r="F107" s="34" t="str">
        <f t="shared" si="2"/>
        <v xml:space="preserve"> </v>
      </c>
    </row>
    <row r="108" spans="6:6" x14ac:dyDescent="0.3">
      <c r="F108" s="34" t="str">
        <f t="shared" si="2"/>
        <v xml:space="preserve"> </v>
      </c>
    </row>
    <row r="109" spans="6:6" x14ac:dyDescent="0.3">
      <c r="F109" s="34" t="str">
        <f t="shared" si="2"/>
        <v xml:space="preserve"> </v>
      </c>
    </row>
    <row r="110" spans="6:6" x14ac:dyDescent="0.3">
      <c r="F110" s="34"/>
    </row>
    <row r="111" spans="6:6" x14ac:dyDescent="0.3">
      <c r="F111" s="34"/>
    </row>
    <row r="112" spans="6:6" x14ac:dyDescent="0.3">
      <c r="F112" s="34"/>
    </row>
    <row r="113" spans="6:6" x14ac:dyDescent="0.3">
      <c r="F113" s="34"/>
    </row>
    <row r="114" spans="6:6" x14ac:dyDescent="0.3">
      <c r="F114" s="34"/>
    </row>
    <row r="115" spans="6:6" x14ac:dyDescent="0.3">
      <c r="F115" s="34"/>
    </row>
    <row r="116" spans="6:6" x14ac:dyDescent="0.3">
      <c r="F116" s="34"/>
    </row>
    <row r="117" spans="6:6" x14ac:dyDescent="0.3">
      <c r="F117" s="34"/>
    </row>
    <row r="118" spans="6:6" x14ac:dyDescent="0.3">
      <c r="F118" s="34"/>
    </row>
    <row r="119" spans="6:6" x14ac:dyDescent="0.3">
      <c r="F119" s="34"/>
    </row>
    <row r="120" spans="6:6" x14ac:dyDescent="0.3">
      <c r="F120" s="34"/>
    </row>
    <row r="121" spans="6:6" x14ac:dyDescent="0.3">
      <c r="F121" s="34"/>
    </row>
    <row r="122" spans="6:6" x14ac:dyDescent="0.3">
      <c r="F122" s="34"/>
    </row>
    <row r="123" spans="6:6" x14ac:dyDescent="0.3">
      <c r="F123" s="34"/>
    </row>
    <row r="124" spans="6:6" x14ac:dyDescent="0.3">
      <c r="F124" s="34"/>
    </row>
    <row r="125" spans="6:6" x14ac:dyDescent="0.3">
      <c r="F125" s="34"/>
    </row>
    <row r="126" spans="6:6" x14ac:dyDescent="0.3">
      <c r="F126" s="34"/>
    </row>
    <row r="127" spans="6:6" x14ac:dyDescent="0.3">
      <c r="F127" s="34"/>
    </row>
    <row r="128" spans="6:6" x14ac:dyDescent="0.3">
      <c r="F128" s="34"/>
    </row>
    <row r="129" spans="6:6" x14ac:dyDescent="0.3">
      <c r="F129" s="34"/>
    </row>
    <row r="130" spans="6:6" x14ac:dyDescent="0.3">
      <c r="F130" s="34"/>
    </row>
    <row r="131" spans="6:6" x14ac:dyDescent="0.3">
      <c r="F131" s="34"/>
    </row>
    <row r="132" spans="6:6" x14ac:dyDescent="0.3">
      <c r="F132" s="34"/>
    </row>
    <row r="133" spans="6:6" x14ac:dyDescent="0.3">
      <c r="F133" s="34"/>
    </row>
  </sheetData>
  <conditionalFormatting sqref="F9:F58">
    <cfRule type="dataBar" priority="17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{06BBA45B-7353-4F0E-8FFA-EB6FD0B56E9E}</x14:id>
        </ext>
      </extLst>
    </cfRule>
  </conditionalFormatting>
  <conditionalFormatting pivot="1" sqref="C9:E9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E1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&amp;L&amp;"-,Bold"&amp;18    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06BBA45B-7353-4F0E-8FFA-EB6FD0B56E9E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F9:F58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2FC61D-5DB4-4F54-8D8C-4CC71FE8D20A}">
  <dimension ref="A1:P133"/>
  <sheetViews>
    <sheetView showGridLines="0" showWhiteSpace="0" view="pageLayout" zoomScale="98" zoomScaleNormal="100" zoomScalePageLayoutView="98" workbookViewId="0">
      <selection activeCell="Q4" sqref="Q4"/>
    </sheetView>
  </sheetViews>
  <sheetFormatPr defaultRowHeight="14.4" x14ac:dyDescent="0.3"/>
  <cols>
    <col min="1" max="1" width="9.77734375" customWidth="1"/>
    <col min="2" max="2" width="16.33203125" customWidth="1"/>
    <col min="3" max="3" width="11.21875" customWidth="1"/>
    <col min="4" max="4" width="7.5546875" customWidth="1"/>
    <col min="5" max="5" width="8.44140625" customWidth="1"/>
    <col min="6" max="6" width="10.109375" customWidth="1"/>
    <col min="7" max="7" width="8.44140625" customWidth="1"/>
    <col min="8" max="8" width="7.6640625" bestFit="1" customWidth="1"/>
    <col min="9" max="9" width="11.21875" customWidth="1"/>
    <col min="10" max="10" width="7.6640625" customWidth="1"/>
    <col min="11" max="11" width="7.77734375" customWidth="1"/>
    <col min="12" max="12" width="7.6640625" customWidth="1"/>
    <col min="13" max="13" width="8.21875" customWidth="1"/>
    <col min="14" max="14" width="9.44140625" customWidth="1"/>
    <col min="18" max="18" width="12.21875" customWidth="1"/>
  </cols>
  <sheetData>
    <row r="1" spans="2:16" x14ac:dyDescent="0.3">
      <c r="B1" s="40" t="s">
        <v>99</v>
      </c>
      <c r="C1" s="35"/>
      <c r="D1" s="35"/>
      <c r="E1" s="35"/>
      <c r="F1" s="35"/>
      <c r="G1" s="35"/>
      <c r="H1" s="35"/>
      <c r="I1" s="35"/>
      <c r="J1" s="35"/>
      <c r="K1" s="35"/>
      <c r="L1" s="35"/>
      <c r="M1" s="35"/>
      <c r="N1" s="35"/>
      <c r="O1" s="35"/>
      <c r="P1" s="35"/>
    </row>
    <row r="2" spans="2:16" x14ac:dyDescent="0.3">
      <c r="B2" s="45" t="s">
        <v>3</v>
      </c>
      <c r="C2" s="35" t="s" vm="3">
        <v>1</v>
      </c>
      <c r="D2" s="35"/>
      <c r="E2" s="35"/>
      <c r="F2" s="35"/>
      <c r="G2" s="35"/>
      <c r="H2" s="35"/>
      <c r="I2" s="35"/>
      <c r="J2" s="35"/>
      <c r="K2" s="35"/>
      <c r="L2" s="35"/>
      <c r="M2" s="35"/>
      <c r="N2" s="35"/>
      <c r="O2" s="35"/>
      <c r="P2" s="35"/>
    </row>
    <row r="3" spans="2:16" x14ac:dyDescent="0.3">
      <c r="B3" s="45" t="s">
        <v>0</v>
      </c>
      <c r="C3" s="35" t="s" vm="1">
        <v>1</v>
      </c>
      <c r="D3" s="4"/>
      <c r="E3" s="41" t="s">
        <v>181</v>
      </c>
      <c r="F3" s="41"/>
      <c r="G3" s="35"/>
      <c r="H3" s="35"/>
      <c r="I3" s="35" t="s">
        <v>185</v>
      </c>
      <c r="J3" s="35"/>
      <c r="K3" s="35"/>
      <c r="L3" s="35"/>
      <c r="M3" s="35"/>
      <c r="N3" s="35"/>
      <c r="O3" s="35"/>
      <c r="P3" s="35"/>
    </row>
    <row r="4" spans="2:16" x14ac:dyDescent="0.3">
      <c r="B4" s="45" t="s">
        <v>2</v>
      </c>
      <c r="C4" s="35" t="s" vm="2">
        <v>1</v>
      </c>
      <c r="D4" s="4"/>
      <c r="E4" s="42" t="s">
        <v>160</v>
      </c>
      <c r="F4" s="41"/>
      <c r="G4" s="35"/>
      <c r="H4" s="35"/>
      <c r="I4" s="35"/>
      <c r="J4" s="35"/>
      <c r="K4" s="35"/>
      <c r="L4" s="35"/>
      <c r="M4" s="35"/>
      <c r="N4" s="35"/>
      <c r="O4" s="35"/>
      <c r="P4" s="35"/>
    </row>
    <row r="5" spans="2:16" x14ac:dyDescent="0.3">
      <c r="B5" s="45" t="s">
        <v>163</v>
      </c>
      <c r="C5" s="35" t="s" vm="5">
        <v>73</v>
      </c>
      <c r="D5" s="4"/>
      <c r="E5" s="4"/>
      <c r="F5" s="4"/>
      <c r="G5" s="35"/>
      <c r="I5" s="35"/>
      <c r="J5" s="35"/>
      <c r="K5" s="35"/>
      <c r="L5" s="35"/>
      <c r="M5" s="35"/>
      <c r="N5" s="35"/>
      <c r="O5" s="35"/>
      <c r="P5" s="35"/>
    </row>
    <row r="6" spans="2:16" x14ac:dyDescent="0.3">
      <c r="B6" s="4"/>
      <c r="C6" s="4"/>
      <c r="D6" s="4"/>
      <c r="E6" s="4"/>
      <c r="F6" s="4"/>
      <c r="G6" s="35"/>
      <c r="H6" s="35"/>
      <c r="I6" s="35"/>
      <c r="J6" s="35"/>
      <c r="K6" s="35"/>
      <c r="L6" s="35"/>
      <c r="M6" s="35"/>
      <c r="N6" s="35"/>
      <c r="O6" s="35"/>
      <c r="P6" s="35"/>
    </row>
    <row r="7" spans="2:16" x14ac:dyDescent="0.3">
      <c r="B7" s="35"/>
      <c r="C7" s="43" t="s">
        <v>176</v>
      </c>
      <c r="D7" s="35"/>
      <c r="E7" s="35"/>
      <c r="F7" s="35"/>
      <c r="G7" s="35"/>
      <c r="H7" s="35"/>
      <c r="I7" s="35"/>
      <c r="J7" s="35"/>
      <c r="K7" s="35"/>
      <c r="L7" s="35"/>
      <c r="M7" s="35"/>
      <c r="N7" s="35"/>
      <c r="O7" s="35"/>
      <c r="P7" s="35"/>
    </row>
    <row r="8" spans="2:16" x14ac:dyDescent="0.3">
      <c r="B8" s="35"/>
      <c r="C8" s="44" t="s">
        <v>177</v>
      </c>
      <c r="D8" s="44"/>
      <c r="E8" s="44"/>
      <c r="F8" s="44" t="s">
        <v>178</v>
      </c>
      <c r="G8" s="44"/>
      <c r="H8" s="44"/>
      <c r="I8" s="44" t="s">
        <v>179</v>
      </c>
      <c r="J8" s="44"/>
      <c r="K8" s="44"/>
      <c r="L8" s="44" t="s">
        <v>180</v>
      </c>
      <c r="M8" s="44"/>
      <c r="N8" s="44"/>
      <c r="O8" s="44" t="s">
        <v>71</v>
      </c>
      <c r="P8" s="35"/>
    </row>
    <row r="9" spans="2:16" x14ac:dyDescent="0.3">
      <c r="B9" s="43" t="s">
        <v>155</v>
      </c>
      <c r="C9" s="47" t="s">
        <v>175</v>
      </c>
      <c r="D9" s="47" t="s">
        <v>174</v>
      </c>
      <c r="E9" s="47" t="s">
        <v>173</v>
      </c>
      <c r="F9" s="47" t="s">
        <v>166</v>
      </c>
      <c r="G9" s="47" t="s">
        <v>168</v>
      </c>
      <c r="H9" s="47" t="s">
        <v>167</v>
      </c>
      <c r="I9" s="47" t="s">
        <v>171</v>
      </c>
      <c r="J9" s="47" t="s">
        <v>164</v>
      </c>
      <c r="K9" s="47" t="s">
        <v>172</v>
      </c>
      <c r="L9" s="47" t="s">
        <v>170</v>
      </c>
      <c r="M9" s="47" t="s">
        <v>169</v>
      </c>
      <c r="N9" s="47" t="s">
        <v>165</v>
      </c>
      <c r="O9" s="44"/>
      <c r="P9" s="35"/>
    </row>
    <row r="10" spans="2:16" x14ac:dyDescent="0.3">
      <c r="B10" s="36" t="s">
        <v>153</v>
      </c>
      <c r="C10" s="37">
        <v>6462654.7000000002</v>
      </c>
      <c r="D10" s="37">
        <v>8038536.1100000003</v>
      </c>
      <c r="E10" s="37">
        <v>10735791.5</v>
      </c>
      <c r="F10" s="37">
        <v>11436776.859999999</v>
      </c>
      <c r="G10" s="37">
        <v>6521144.4299999997</v>
      </c>
      <c r="H10" s="37">
        <v>6080697.3300000001</v>
      </c>
      <c r="I10" s="37">
        <v>6412201.4000000004</v>
      </c>
      <c r="J10" s="37">
        <v>6321720.7000000002</v>
      </c>
      <c r="K10" s="37">
        <v>6489651.3499999996</v>
      </c>
      <c r="L10" s="37">
        <v>6184359.6699999999</v>
      </c>
      <c r="M10" s="37">
        <v>6483682.7400000002</v>
      </c>
      <c r="N10" s="37">
        <v>6311041.5599999996</v>
      </c>
      <c r="O10" s="37">
        <v>87478258.349999994</v>
      </c>
      <c r="P10" s="35"/>
    </row>
    <row r="11" spans="2:16" x14ac:dyDescent="0.3">
      <c r="B11" s="36" t="s">
        <v>154</v>
      </c>
      <c r="C11" s="37">
        <v>3821557.4640000053</v>
      </c>
      <c r="D11" s="37">
        <v>4664442.4928999906</v>
      </c>
      <c r="E11" s="37">
        <v>6281190.3094999958</v>
      </c>
      <c r="F11" s="37">
        <v>6703466.5721000051</v>
      </c>
      <c r="G11" s="37">
        <v>3855892.6254999992</v>
      </c>
      <c r="H11" s="37">
        <v>3530328.9526999989</v>
      </c>
      <c r="I11" s="37">
        <v>3754043.7395999972</v>
      </c>
      <c r="J11" s="37">
        <v>3705249.2085000016</v>
      </c>
      <c r="K11" s="37">
        <v>3842514.6996999932</v>
      </c>
      <c r="L11" s="37">
        <v>3587061.2112000054</v>
      </c>
      <c r="M11" s="37">
        <v>3794151.3340000017</v>
      </c>
      <c r="N11" s="37">
        <v>3698775.2235999992</v>
      </c>
      <c r="O11" s="37">
        <v>51238673.833300024</v>
      </c>
      <c r="P11" s="35"/>
    </row>
    <row r="12" spans="2:16" x14ac:dyDescent="0.3">
      <c r="B12" s="36" t="s">
        <v>156</v>
      </c>
      <c r="C12" s="37">
        <v>2641097.2359999949</v>
      </c>
      <c r="D12" s="37">
        <v>3374093.6171000097</v>
      </c>
      <c r="E12" s="37">
        <v>4454601.1905000042</v>
      </c>
      <c r="F12" s="37">
        <v>4733310.2878999943</v>
      </c>
      <c r="G12" s="37">
        <v>2665251.8045000006</v>
      </c>
      <c r="H12" s="37">
        <v>2550368.3773000012</v>
      </c>
      <c r="I12" s="37">
        <v>2658157.6604000032</v>
      </c>
      <c r="J12" s="37">
        <v>2616471.4914999986</v>
      </c>
      <c r="K12" s="37">
        <v>2647136.6503000064</v>
      </c>
      <c r="L12" s="37">
        <v>2597298.4587999946</v>
      </c>
      <c r="M12" s="37">
        <v>2689531.4059999986</v>
      </c>
      <c r="N12" s="37">
        <v>2612266.3364000004</v>
      </c>
      <c r="O12" s="37">
        <v>36239584.51669997</v>
      </c>
      <c r="P12" s="35"/>
    </row>
    <row r="13" spans="2:16" x14ac:dyDescent="0.3">
      <c r="B13" s="36" t="s">
        <v>157</v>
      </c>
      <c r="C13" s="39">
        <v>0.40867064056509084</v>
      </c>
      <c r="D13" s="39">
        <v>0.41973980970274072</v>
      </c>
      <c r="E13" s="39">
        <v>0.41492992766299569</v>
      </c>
      <c r="F13" s="39">
        <v>0.41386750356690921</v>
      </c>
      <c r="G13" s="39">
        <v>0.40870921248710951</v>
      </c>
      <c r="H13" s="39">
        <v>0.41942037876435484</v>
      </c>
      <c r="I13" s="39">
        <v>0.41454681389140446</v>
      </c>
      <c r="J13" s="39">
        <v>0.41388596802449662</v>
      </c>
      <c r="K13" s="39">
        <v>0.40790121187327061</v>
      </c>
      <c r="L13" s="39">
        <v>0.41997855839454995</v>
      </c>
      <c r="M13" s="39">
        <v>0.41481539332691014</v>
      </c>
      <c r="N13" s="39">
        <v>0.41392000220008068</v>
      </c>
      <c r="O13" s="39">
        <v>0.41426961624802366</v>
      </c>
      <c r="P13" s="35"/>
    </row>
    <row r="14" spans="2:16" x14ac:dyDescent="0.3">
      <c r="F14" s="39" t="str">
        <f t="shared" ref="F14:F46" si="0">IFERROR(E14/D14-1," ")</f>
        <v xml:space="preserve"> </v>
      </c>
    </row>
    <row r="15" spans="2:16" x14ac:dyDescent="0.3">
      <c r="F15" s="39" t="str">
        <f t="shared" si="0"/>
        <v xml:space="preserve"> </v>
      </c>
    </row>
    <row r="16" spans="2:16" x14ac:dyDescent="0.3">
      <c r="F16" s="39" t="str">
        <f t="shared" si="0"/>
        <v xml:space="preserve"> </v>
      </c>
    </row>
    <row r="17" spans="2:15" x14ac:dyDescent="0.3">
      <c r="B17" s="45" t="s">
        <v>3</v>
      </c>
      <c r="C17" s="35" t="s" vm="3">
        <v>1</v>
      </c>
      <c r="D17" s="35"/>
      <c r="E17" s="35"/>
      <c r="F17" s="35"/>
      <c r="G17" s="35"/>
      <c r="H17" s="35"/>
      <c r="I17" s="35"/>
      <c r="J17" s="35"/>
      <c r="K17" s="35"/>
      <c r="L17" s="35"/>
      <c r="M17" s="35"/>
      <c r="N17" s="35"/>
      <c r="O17" s="35"/>
    </row>
    <row r="18" spans="2:15" x14ac:dyDescent="0.3">
      <c r="B18" s="45" t="s">
        <v>0</v>
      </c>
      <c r="C18" s="35" t="s" vm="1">
        <v>1</v>
      </c>
      <c r="D18" s="4"/>
      <c r="E18" s="41" t="s">
        <v>181</v>
      </c>
      <c r="F18" s="41"/>
      <c r="G18" s="35"/>
      <c r="H18" s="35"/>
      <c r="I18" s="35"/>
      <c r="J18" s="35"/>
      <c r="K18" s="35"/>
      <c r="L18" s="35"/>
      <c r="M18" s="35"/>
      <c r="N18" s="35"/>
      <c r="O18" s="35"/>
    </row>
    <row r="19" spans="2:15" x14ac:dyDescent="0.3">
      <c r="B19" s="45" t="s">
        <v>2</v>
      </c>
      <c r="C19" s="35" t="s" vm="2">
        <v>1</v>
      </c>
      <c r="D19" s="4"/>
      <c r="E19" s="42" t="s">
        <v>160</v>
      </c>
      <c r="F19" s="41"/>
      <c r="G19" s="35"/>
      <c r="H19" s="35"/>
      <c r="I19" s="35"/>
      <c r="J19" s="35"/>
      <c r="K19" s="35"/>
      <c r="L19" s="35"/>
      <c r="M19" s="35"/>
      <c r="N19" s="35"/>
      <c r="O19" s="35"/>
    </row>
    <row r="20" spans="2:15" x14ac:dyDescent="0.3">
      <c r="B20" s="45" t="s">
        <v>163</v>
      </c>
      <c r="C20" s="35" t="s" vm="6">
        <v>74</v>
      </c>
      <c r="D20" s="4"/>
      <c r="E20" s="4"/>
      <c r="F20" s="4"/>
      <c r="G20" s="35"/>
      <c r="H20" s="35"/>
      <c r="I20" s="35"/>
      <c r="J20" s="35"/>
      <c r="K20" s="35"/>
      <c r="L20" s="35"/>
      <c r="M20" s="35"/>
      <c r="N20" s="35"/>
      <c r="O20" s="35"/>
    </row>
    <row r="21" spans="2:15" x14ac:dyDescent="0.3">
      <c r="B21" s="4"/>
      <c r="C21" s="4"/>
      <c r="D21" s="4"/>
      <c r="E21" s="4"/>
      <c r="F21" s="4"/>
      <c r="G21" s="35"/>
      <c r="I21" s="35"/>
      <c r="J21" s="35"/>
      <c r="K21" s="35"/>
      <c r="L21" s="35"/>
      <c r="M21" s="35"/>
      <c r="N21" s="35"/>
      <c r="O21" s="35"/>
    </row>
    <row r="22" spans="2:15" x14ac:dyDescent="0.3">
      <c r="B22" s="35"/>
      <c r="C22" s="43" t="s">
        <v>176</v>
      </c>
      <c r="D22" s="35"/>
      <c r="E22" s="35"/>
      <c r="F22" s="35"/>
      <c r="G22" s="35"/>
      <c r="H22" s="35"/>
      <c r="I22" s="35"/>
      <c r="J22" s="35"/>
      <c r="K22" s="35"/>
      <c r="L22" s="35"/>
      <c r="M22" s="35"/>
      <c r="N22" s="35"/>
      <c r="O22" s="35"/>
    </row>
    <row r="23" spans="2:15" x14ac:dyDescent="0.3">
      <c r="B23" s="35"/>
      <c r="C23" s="44" t="s">
        <v>177</v>
      </c>
      <c r="D23" s="44"/>
      <c r="E23" s="44"/>
      <c r="F23" s="44" t="s">
        <v>178</v>
      </c>
      <c r="G23" s="44"/>
      <c r="H23" s="44"/>
      <c r="I23" s="44" t="s">
        <v>179</v>
      </c>
      <c r="J23" s="44"/>
      <c r="K23" s="44"/>
      <c r="L23" s="44" t="s">
        <v>180</v>
      </c>
      <c r="M23" s="44"/>
      <c r="N23" s="44"/>
      <c r="O23" s="44" t="s">
        <v>71</v>
      </c>
    </row>
    <row r="24" spans="2:15" x14ac:dyDescent="0.3">
      <c r="B24" s="43" t="s">
        <v>155</v>
      </c>
      <c r="C24" s="47" t="s">
        <v>175</v>
      </c>
      <c r="D24" s="47" t="s">
        <v>174</v>
      </c>
      <c r="E24" s="47" t="s">
        <v>173</v>
      </c>
      <c r="F24" s="47" t="s">
        <v>166</v>
      </c>
      <c r="G24" s="47" t="s">
        <v>168</v>
      </c>
      <c r="H24" s="47" t="s">
        <v>167</v>
      </c>
      <c r="I24" s="47" t="s">
        <v>171</v>
      </c>
      <c r="J24" s="47" t="s">
        <v>164</v>
      </c>
      <c r="K24" s="47" t="s">
        <v>172</v>
      </c>
      <c r="L24" s="47" t="s">
        <v>170</v>
      </c>
      <c r="M24" s="47" t="s">
        <v>169</v>
      </c>
      <c r="N24" s="47" t="s">
        <v>165</v>
      </c>
      <c r="O24" s="44"/>
    </row>
    <row r="25" spans="2:15" x14ac:dyDescent="0.3">
      <c r="B25" s="36" t="s">
        <v>153</v>
      </c>
      <c r="C25" s="37">
        <v>17101844.789999999</v>
      </c>
      <c r="D25" s="37">
        <v>20625353.16</v>
      </c>
      <c r="E25" s="37">
        <v>28693062.809999999</v>
      </c>
      <c r="F25" s="37">
        <v>29901819.449999999</v>
      </c>
      <c r="G25" s="37">
        <v>17134491.73</v>
      </c>
      <c r="H25" s="37">
        <v>15932938.42</v>
      </c>
      <c r="I25" s="37">
        <v>2111380.75</v>
      </c>
      <c r="J25" s="37">
        <v>7758449.8700000001</v>
      </c>
      <c r="K25" s="37">
        <v>9932571.8499999996</v>
      </c>
      <c r="L25" s="37">
        <v>14882796.6</v>
      </c>
      <c r="M25" s="37">
        <v>16079640.75</v>
      </c>
      <c r="N25" s="37">
        <v>16536602.9</v>
      </c>
      <c r="O25" s="37">
        <v>196690953.08000001</v>
      </c>
    </row>
    <row r="26" spans="2:15" x14ac:dyDescent="0.3">
      <c r="B26" s="36" t="s">
        <v>154</v>
      </c>
      <c r="C26" s="37">
        <v>10642927.749500008</v>
      </c>
      <c r="D26" s="37">
        <v>12833528.90530004</v>
      </c>
      <c r="E26" s="37">
        <v>18066375.183499962</v>
      </c>
      <c r="F26" s="37">
        <v>18894707.737599999</v>
      </c>
      <c r="G26" s="37">
        <v>10666133.077600006</v>
      </c>
      <c r="H26" s="37">
        <v>9920239.5835000202</v>
      </c>
      <c r="I26" s="37">
        <v>1336896.5530999997</v>
      </c>
      <c r="J26" s="37">
        <v>4831348.9012000011</v>
      </c>
      <c r="K26" s="37">
        <v>6209275.3569000149</v>
      </c>
      <c r="L26" s="37">
        <v>9336005.6909999587</v>
      </c>
      <c r="M26" s="37">
        <v>10181585.144699998</v>
      </c>
      <c r="N26" s="37">
        <v>10452464.312899975</v>
      </c>
      <c r="O26" s="37">
        <v>123371488.19680008</v>
      </c>
    </row>
    <row r="27" spans="2:15" x14ac:dyDescent="0.3">
      <c r="B27" s="36" t="s">
        <v>156</v>
      </c>
      <c r="C27" s="37">
        <v>6458917.0404999908</v>
      </c>
      <c r="D27" s="37">
        <v>7791824.2546999604</v>
      </c>
      <c r="E27" s="37">
        <v>10626687.626500037</v>
      </c>
      <c r="F27" s="37">
        <v>11007111.712400001</v>
      </c>
      <c r="G27" s="37">
        <v>6468358.6523999944</v>
      </c>
      <c r="H27" s="37">
        <v>6012698.8364999797</v>
      </c>
      <c r="I27" s="37">
        <v>774484.19690000033</v>
      </c>
      <c r="J27" s="37">
        <v>2927100.968799999</v>
      </c>
      <c r="K27" s="37">
        <v>3723296.4930999847</v>
      </c>
      <c r="L27" s="37">
        <v>5546790.909000041</v>
      </c>
      <c r="M27" s="37">
        <v>5898055.6053000018</v>
      </c>
      <c r="N27" s="37">
        <v>6084138.5871000253</v>
      </c>
      <c r="O27" s="37">
        <v>73319464.88319993</v>
      </c>
    </row>
    <row r="28" spans="2:15" x14ac:dyDescent="0.3">
      <c r="B28" s="36" t="s">
        <v>157</v>
      </c>
      <c r="C28" s="39">
        <v>0.37767370244622545</v>
      </c>
      <c r="D28" s="39">
        <v>0.37777894973508225</v>
      </c>
      <c r="E28" s="39">
        <v>0.37035738209155084</v>
      </c>
      <c r="F28" s="39">
        <v>0.36810842667301308</v>
      </c>
      <c r="G28" s="39">
        <v>0.3775051372591835</v>
      </c>
      <c r="H28" s="39">
        <v>0.37737538914683005</v>
      </c>
      <c r="I28" s="39">
        <v>0.36681408452738823</v>
      </c>
      <c r="J28" s="39">
        <v>0.37727909799589887</v>
      </c>
      <c r="K28" s="39">
        <v>0.37485724234655143</v>
      </c>
      <c r="L28" s="39">
        <v>0.37269816003532841</v>
      </c>
      <c r="M28" s="39">
        <v>0.36680269770952451</v>
      </c>
      <c r="N28" s="39">
        <v>0.36791949494657245</v>
      </c>
      <c r="O28" s="39">
        <v>0.37276480557485908</v>
      </c>
    </row>
    <row r="29" spans="2:15" x14ac:dyDescent="0.3">
      <c r="F29" s="39" t="str">
        <f t="shared" si="0"/>
        <v xml:space="preserve"> </v>
      </c>
    </row>
    <row r="30" spans="2:15" x14ac:dyDescent="0.3">
      <c r="F30" s="39" t="str">
        <f t="shared" si="0"/>
        <v xml:space="preserve"> </v>
      </c>
    </row>
    <row r="31" spans="2:15" x14ac:dyDescent="0.3">
      <c r="F31" s="39" t="str">
        <f t="shared" si="0"/>
        <v xml:space="preserve"> </v>
      </c>
    </row>
    <row r="32" spans="2:15" x14ac:dyDescent="0.3">
      <c r="B32" s="45" t="s">
        <v>3</v>
      </c>
      <c r="C32" s="35" t="s" vm="3">
        <v>1</v>
      </c>
      <c r="D32" s="35"/>
      <c r="E32" s="35"/>
      <c r="F32" s="35"/>
      <c r="G32" s="35"/>
      <c r="H32" s="35"/>
      <c r="I32" s="35"/>
      <c r="J32" s="35"/>
      <c r="K32" s="35"/>
      <c r="L32" s="35"/>
      <c r="M32" s="35"/>
      <c r="N32" s="35"/>
      <c r="O32" s="35"/>
    </row>
    <row r="33" spans="2:15" x14ac:dyDescent="0.3">
      <c r="B33" s="45" t="s">
        <v>0</v>
      </c>
      <c r="C33" s="35" t="s" vm="1">
        <v>1</v>
      </c>
      <c r="D33" s="4"/>
      <c r="E33" s="41" t="s">
        <v>181</v>
      </c>
      <c r="F33" s="41"/>
      <c r="G33" s="35"/>
      <c r="H33" s="35"/>
      <c r="I33" s="35"/>
      <c r="J33" s="35"/>
      <c r="K33" s="35"/>
      <c r="L33" s="35"/>
      <c r="M33" s="35"/>
      <c r="N33" s="35"/>
      <c r="O33" s="35"/>
    </row>
    <row r="34" spans="2:15" x14ac:dyDescent="0.3">
      <c r="B34" s="45" t="s">
        <v>2</v>
      </c>
      <c r="C34" s="35" t="s" vm="2">
        <v>1</v>
      </c>
      <c r="D34" s="4"/>
      <c r="E34" s="42" t="s">
        <v>160</v>
      </c>
      <c r="F34" s="41"/>
      <c r="G34" s="35"/>
      <c r="H34" s="35"/>
      <c r="I34" s="35"/>
      <c r="J34" s="35"/>
      <c r="K34" s="35"/>
      <c r="L34" s="35"/>
      <c r="M34" s="35"/>
      <c r="N34" s="35"/>
      <c r="O34" s="35"/>
    </row>
    <row r="35" spans="2:15" x14ac:dyDescent="0.3">
      <c r="B35" s="45" t="s">
        <v>163</v>
      </c>
      <c r="C35" s="35" t="s" vm="7">
        <v>75</v>
      </c>
      <c r="D35" s="4"/>
      <c r="E35" s="4"/>
      <c r="F35" s="4"/>
      <c r="G35" s="35"/>
      <c r="H35" s="35"/>
      <c r="I35" s="35"/>
      <c r="J35" s="35"/>
      <c r="K35" s="35"/>
      <c r="L35" s="35"/>
      <c r="M35" s="35"/>
      <c r="N35" s="35"/>
      <c r="O35" s="35"/>
    </row>
    <row r="36" spans="2:15" x14ac:dyDescent="0.3">
      <c r="B36" s="4"/>
      <c r="C36" s="4"/>
      <c r="D36" s="4"/>
      <c r="E36" s="4"/>
      <c r="F36" s="4"/>
      <c r="G36" s="35"/>
      <c r="H36" s="35"/>
      <c r="I36" s="35"/>
      <c r="J36" s="35"/>
      <c r="K36" s="35"/>
      <c r="L36" s="35"/>
      <c r="M36" s="35"/>
      <c r="N36" s="35"/>
      <c r="O36" s="35"/>
    </row>
    <row r="37" spans="2:15" x14ac:dyDescent="0.3">
      <c r="B37" s="35"/>
      <c r="C37" s="43" t="s">
        <v>176</v>
      </c>
      <c r="D37" s="35"/>
      <c r="E37" s="35"/>
      <c r="F37" s="35"/>
      <c r="G37" s="35"/>
      <c r="H37" s="35"/>
      <c r="I37" s="35"/>
      <c r="J37" s="35"/>
      <c r="K37" s="35"/>
      <c r="L37" s="35"/>
      <c r="M37" s="35"/>
      <c r="N37" s="35"/>
      <c r="O37" s="35"/>
    </row>
    <row r="38" spans="2:15" x14ac:dyDescent="0.3">
      <c r="B38" s="35"/>
      <c r="C38" s="44" t="s">
        <v>177</v>
      </c>
      <c r="D38" s="44"/>
      <c r="E38" s="44"/>
      <c r="F38" s="44" t="s">
        <v>178</v>
      </c>
      <c r="G38" s="44"/>
      <c r="H38" s="44"/>
      <c r="I38" s="44" t="s">
        <v>179</v>
      </c>
      <c r="J38" s="44"/>
      <c r="K38" s="44"/>
      <c r="L38" s="44" t="s">
        <v>180</v>
      </c>
      <c r="M38" s="44"/>
      <c r="N38" s="44"/>
      <c r="O38" s="44" t="s">
        <v>71</v>
      </c>
    </row>
    <row r="39" spans="2:15" x14ac:dyDescent="0.3">
      <c r="B39" s="43" t="s">
        <v>155</v>
      </c>
      <c r="C39" s="47" t="s">
        <v>175</v>
      </c>
      <c r="D39" s="47" t="s">
        <v>174</v>
      </c>
      <c r="E39" s="47" t="s">
        <v>173</v>
      </c>
      <c r="F39" s="47" t="s">
        <v>166</v>
      </c>
      <c r="G39" s="47" t="s">
        <v>168</v>
      </c>
      <c r="H39" s="47" t="s">
        <v>167</v>
      </c>
      <c r="I39" s="47" t="s">
        <v>171</v>
      </c>
      <c r="J39" s="47" t="s">
        <v>164</v>
      </c>
      <c r="K39" s="47" t="s">
        <v>172</v>
      </c>
      <c r="L39" s="47" t="s">
        <v>170</v>
      </c>
      <c r="M39" s="47" t="s">
        <v>169</v>
      </c>
      <c r="N39" s="47" t="s">
        <v>165</v>
      </c>
      <c r="O39" s="44"/>
    </row>
    <row r="40" spans="2:15" x14ac:dyDescent="0.3">
      <c r="B40" s="36" t="s">
        <v>153</v>
      </c>
      <c r="C40" s="37">
        <v>44817070.079999998</v>
      </c>
      <c r="D40" s="37">
        <v>54591631.43</v>
      </c>
      <c r="E40" s="37">
        <v>74342414.200000003</v>
      </c>
      <c r="F40" s="37">
        <v>78058681.439999998</v>
      </c>
      <c r="G40" s="37">
        <v>44788916.310000002</v>
      </c>
      <c r="H40" s="37">
        <v>41823079.060000002</v>
      </c>
      <c r="I40" s="37">
        <v>43950347.270000003</v>
      </c>
      <c r="J40" s="37">
        <v>43541437.909999996</v>
      </c>
      <c r="K40" s="37">
        <v>44400215.920000002</v>
      </c>
      <c r="L40" s="37">
        <v>41468863.57</v>
      </c>
      <c r="M40" s="37">
        <v>44047274.549999997</v>
      </c>
      <c r="N40" s="37">
        <v>43047163.530000001</v>
      </c>
      <c r="O40" s="37">
        <v>598877095.26999998</v>
      </c>
    </row>
    <row r="41" spans="2:15" x14ac:dyDescent="0.3">
      <c r="B41" s="36" t="s">
        <v>154</v>
      </c>
      <c r="C41" s="37">
        <v>28389759.972799942</v>
      </c>
      <c r="D41" s="37">
        <v>34653627.853799962</v>
      </c>
      <c r="E41" s="37">
        <v>47364021.602899969</v>
      </c>
      <c r="F41" s="37">
        <v>49757549.060299978</v>
      </c>
      <c r="G41" s="37">
        <v>28360377.980600066</v>
      </c>
      <c r="H41" s="37">
        <v>26543564.92499999</v>
      </c>
      <c r="I41" s="37">
        <v>27966289.114600029</v>
      </c>
      <c r="J41" s="37">
        <v>27722116.393400081</v>
      </c>
      <c r="K41" s="37">
        <v>28134310.449800026</v>
      </c>
      <c r="L41" s="37">
        <v>26354468.70899998</v>
      </c>
      <c r="M41" s="37">
        <v>28027929.991900072</v>
      </c>
      <c r="N41" s="37">
        <v>27440246.133399978</v>
      </c>
      <c r="O41" s="37">
        <v>380714262.18749988</v>
      </c>
    </row>
    <row r="42" spans="2:15" x14ac:dyDescent="0.3">
      <c r="B42" s="36" t="s">
        <v>156</v>
      </c>
      <c r="C42" s="37">
        <v>16427310.107200056</v>
      </c>
      <c r="D42" s="37">
        <v>19938003.576200038</v>
      </c>
      <c r="E42" s="37">
        <v>26978392.597100034</v>
      </c>
      <c r="F42" s="37">
        <v>28301132.37970002</v>
      </c>
      <c r="G42" s="37">
        <v>16428538.329399936</v>
      </c>
      <c r="H42" s="37">
        <v>15279514.135000013</v>
      </c>
      <c r="I42" s="37">
        <v>15984058.155399974</v>
      </c>
      <c r="J42" s="37">
        <v>15819321.516599916</v>
      </c>
      <c r="K42" s="37">
        <v>16265905.470199976</v>
      </c>
      <c r="L42" s="37">
        <v>15114394.86100002</v>
      </c>
      <c r="M42" s="37">
        <v>16019344.558099926</v>
      </c>
      <c r="N42" s="37">
        <v>15606917.396600023</v>
      </c>
      <c r="O42" s="37">
        <v>218162833.0825001</v>
      </c>
    </row>
    <row r="43" spans="2:15" x14ac:dyDescent="0.3">
      <c r="B43" s="36" t="s">
        <v>157</v>
      </c>
      <c r="C43" s="39">
        <v>0.36654136644534657</v>
      </c>
      <c r="D43" s="39">
        <v>0.36522087825430716</v>
      </c>
      <c r="E43" s="39">
        <v>0.36289368441171815</v>
      </c>
      <c r="F43" s="39">
        <v>0.36256226543429071</v>
      </c>
      <c r="G43" s="39">
        <v>0.36679919236474007</v>
      </c>
      <c r="H43" s="39">
        <v>0.3653369019789241</v>
      </c>
      <c r="I43" s="39">
        <v>0.36368445639815244</v>
      </c>
      <c r="J43" s="39">
        <v>0.36331646991765404</v>
      </c>
      <c r="K43" s="39">
        <v>0.36634744073109399</v>
      </c>
      <c r="L43" s="39">
        <v>0.36447574299900254</v>
      </c>
      <c r="M43" s="39">
        <v>0.36368526138695967</v>
      </c>
      <c r="N43" s="39">
        <v>0.36255390870814069</v>
      </c>
      <c r="O43" s="39">
        <v>0.36428648683607234</v>
      </c>
    </row>
    <row r="44" spans="2:15" x14ac:dyDescent="0.3">
      <c r="F44" s="39" t="str">
        <f t="shared" si="0"/>
        <v xml:space="preserve"> </v>
      </c>
    </row>
    <row r="45" spans="2:15" x14ac:dyDescent="0.3">
      <c r="F45" s="39" t="str">
        <f t="shared" si="0"/>
        <v xml:space="preserve"> </v>
      </c>
    </row>
    <row r="46" spans="2:15" x14ac:dyDescent="0.3">
      <c r="F46" s="39" t="str">
        <f t="shared" si="0"/>
        <v xml:space="preserve"> </v>
      </c>
    </row>
    <row r="47" spans="2:15" x14ac:dyDescent="0.3">
      <c r="B47" s="35"/>
      <c r="C47" s="35"/>
      <c r="D47" s="35"/>
      <c r="E47" s="35"/>
      <c r="F47" s="35"/>
      <c r="G47" s="35"/>
      <c r="H47" s="35"/>
      <c r="I47" s="35"/>
      <c r="J47" s="35"/>
      <c r="K47" s="35"/>
      <c r="L47" s="35"/>
      <c r="M47" s="35"/>
      <c r="N47" s="35"/>
      <c r="O47" s="35"/>
    </row>
    <row r="48" spans="2:15" x14ac:dyDescent="0.3">
      <c r="B48" s="35"/>
      <c r="C48" s="35"/>
      <c r="D48" s="4"/>
      <c r="E48" s="41"/>
      <c r="F48" s="41"/>
      <c r="G48" s="35"/>
      <c r="H48" s="35"/>
      <c r="I48" s="35"/>
      <c r="J48" s="35"/>
      <c r="K48" s="35"/>
      <c r="L48" s="35"/>
      <c r="M48" s="35"/>
      <c r="N48" s="35"/>
      <c r="O48" s="35"/>
    </row>
    <row r="49" spans="1:16" x14ac:dyDescent="0.3">
      <c r="B49" s="41" t="s">
        <v>182</v>
      </c>
      <c r="C49" s="35"/>
      <c r="D49" s="4"/>
      <c r="E49" s="42"/>
      <c r="F49" s="41"/>
      <c r="G49" s="35"/>
      <c r="H49" s="35"/>
      <c r="I49" s="35"/>
      <c r="J49" s="35"/>
      <c r="K49" s="35"/>
      <c r="L49" s="35"/>
      <c r="M49" s="35"/>
      <c r="N49" s="35"/>
      <c r="O49" s="35"/>
    </row>
    <row r="50" spans="1:16" x14ac:dyDescent="0.3">
      <c r="B50" s="35"/>
      <c r="C50" s="35"/>
      <c r="D50" s="4"/>
      <c r="E50" s="4"/>
      <c r="F50" s="4"/>
      <c r="G50" s="35"/>
      <c r="H50" s="35"/>
      <c r="I50" s="35"/>
      <c r="J50" s="35"/>
      <c r="K50" s="35"/>
      <c r="L50" s="35"/>
      <c r="M50" s="35"/>
      <c r="N50" s="35"/>
      <c r="O50" s="35"/>
    </row>
    <row r="51" spans="1:16" x14ac:dyDescent="0.3">
      <c r="A51" s="35"/>
      <c r="B51" s="46" t="s">
        <v>183</v>
      </c>
      <c r="C51" s="2">
        <f>C40/C25</f>
        <v>2.6205985746172824</v>
      </c>
      <c r="D51" s="2">
        <f t="shared" ref="D51:N51" si="1">D40/D25</f>
        <v>2.6468216571376275</v>
      </c>
      <c r="E51" s="2">
        <f t="shared" si="1"/>
        <v>2.5909542906688396</v>
      </c>
      <c r="F51" s="2">
        <f t="shared" si="1"/>
        <v>2.6104993901968063</v>
      </c>
      <c r="G51" s="2">
        <f t="shared" si="1"/>
        <v>2.6139623524158075</v>
      </c>
      <c r="H51" s="2">
        <f t="shared" si="1"/>
        <v>2.6249444990951019</v>
      </c>
      <c r="I51" s="2">
        <f t="shared" si="1"/>
        <v>20.815926862078289</v>
      </c>
      <c r="J51" s="2">
        <f t="shared" si="1"/>
        <v>5.6121311137633212</v>
      </c>
      <c r="K51" s="2">
        <f t="shared" si="1"/>
        <v>4.470163074632076</v>
      </c>
      <c r="L51" s="2">
        <f t="shared" si="1"/>
        <v>2.7863623137871816</v>
      </c>
      <c r="M51" s="2">
        <f t="shared" si="1"/>
        <v>2.7393195678205684</v>
      </c>
      <c r="N51" s="2">
        <f t="shared" si="1"/>
        <v>2.6031442969462608</v>
      </c>
      <c r="O51" s="2">
        <f>O40/O25-1</f>
        <v>2.0447617742053392</v>
      </c>
      <c r="P51" s="48"/>
    </row>
    <row r="52" spans="1:16" x14ac:dyDescent="0.3">
      <c r="A52" s="35"/>
      <c r="B52" s="44" t="s">
        <v>184</v>
      </c>
      <c r="C52" s="2">
        <f>C25/C10</f>
        <v>2.6462569306077888</v>
      </c>
      <c r="D52" s="2">
        <f t="shared" ref="D52:N52" si="2">D25/D10</f>
        <v>2.5658096048535382</v>
      </c>
      <c r="E52" s="2">
        <f t="shared" si="2"/>
        <v>2.6726546254181631</v>
      </c>
      <c r="F52" s="2">
        <f t="shared" si="2"/>
        <v>2.6145320325852714</v>
      </c>
      <c r="G52" s="2">
        <f t="shared" si="2"/>
        <v>2.6275283294101186</v>
      </c>
      <c r="H52" s="2">
        <f t="shared" si="2"/>
        <v>2.6202485595513103</v>
      </c>
      <c r="I52" s="2">
        <f t="shared" si="2"/>
        <v>0.3292754887580418</v>
      </c>
      <c r="J52" s="2">
        <f t="shared" si="2"/>
        <v>1.2272686880962647</v>
      </c>
      <c r="K52" s="2">
        <f t="shared" si="2"/>
        <v>1.5305247253382881</v>
      </c>
      <c r="L52" s="2">
        <f t="shared" si="2"/>
        <v>2.4065218380159314</v>
      </c>
      <c r="M52" s="2">
        <f t="shared" si="2"/>
        <v>2.4800165885352987</v>
      </c>
      <c r="N52" s="2">
        <f t="shared" si="2"/>
        <v>2.6202652514302254</v>
      </c>
      <c r="O52" s="2">
        <f>O25/O10-1</f>
        <v>1.2484552938061557</v>
      </c>
    </row>
    <row r="59" spans="1:16" x14ac:dyDescent="0.3">
      <c r="F59" s="34" t="str">
        <f t="shared" ref="F59:F109" si="3">IFERROR(E59/D59," ")</f>
        <v xml:space="preserve"> </v>
      </c>
    </row>
    <row r="60" spans="1:16" x14ac:dyDescent="0.3">
      <c r="F60" s="34" t="str">
        <f t="shared" si="3"/>
        <v xml:space="preserve"> </v>
      </c>
    </row>
    <row r="61" spans="1:16" x14ac:dyDescent="0.3">
      <c r="F61" s="34" t="str">
        <f t="shared" si="3"/>
        <v xml:space="preserve"> </v>
      </c>
    </row>
    <row r="62" spans="1:16" x14ac:dyDescent="0.3">
      <c r="F62" s="34" t="str">
        <f t="shared" si="3"/>
        <v xml:space="preserve"> </v>
      </c>
    </row>
    <row r="63" spans="1:16" x14ac:dyDescent="0.3">
      <c r="F63" s="34" t="str">
        <f t="shared" si="3"/>
        <v xml:space="preserve"> </v>
      </c>
    </row>
    <row r="64" spans="1:16" x14ac:dyDescent="0.3">
      <c r="F64" s="34" t="str">
        <f t="shared" si="3"/>
        <v xml:space="preserve"> </v>
      </c>
    </row>
    <row r="65" spans="6:6" x14ac:dyDescent="0.3">
      <c r="F65" s="34" t="str">
        <f t="shared" si="3"/>
        <v xml:space="preserve"> </v>
      </c>
    </row>
    <row r="66" spans="6:6" x14ac:dyDescent="0.3">
      <c r="F66" s="34" t="str">
        <f t="shared" si="3"/>
        <v xml:space="preserve"> </v>
      </c>
    </row>
    <row r="67" spans="6:6" x14ac:dyDescent="0.3">
      <c r="F67" s="34" t="str">
        <f t="shared" si="3"/>
        <v xml:space="preserve"> </v>
      </c>
    </row>
    <row r="68" spans="6:6" x14ac:dyDescent="0.3">
      <c r="F68" s="34" t="str">
        <f t="shared" si="3"/>
        <v xml:space="preserve"> </v>
      </c>
    </row>
    <row r="69" spans="6:6" x14ac:dyDescent="0.3">
      <c r="F69" s="34" t="str">
        <f t="shared" si="3"/>
        <v xml:space="preserve"> </v>
      </c>
    </row>
    <row r="70" spans="6:6" x14ac:dyDescent="0.3">
      <c r="F70" s="34" t="str">
        <f t="shared" si="3"/>
        <v xml:space="preserve"> </v>
      </c>
    </row>
    <row r="71" spans="6:6" x14ac:dyDescent="0.3">
      <c r="F71" s="34" t="str">
        <f t="shared" si="3"/>
        <v xml:space="preserve"> </v>
      </c>
    </row>
    <row r="72" spans="6:6" x14ac:dyDescent="0.3">
      <c r="F72" s="34" t="str">
        <f t="shared" si="3"/>
        <v xml:space="preserve"> </v>
      </c>
    </row>
    <row r="73" spans="6:6" x14ac:dyDescent="0.3">
      <c r="F73" s="34" t="str">
        <f t="shared" si="3"/>
        <v xml:space="preserve"> </v>
      </c>
    </row>
    <row r="74" spans="6:6" x14ac:dyDescent="0.3">
      <c r="F74" s="34" t="str">
        <f t="shared" si="3"/>
        <v xml:space="preserve"> </v>
      </c>
    </row>
    <row r="75" spans="6:6" x14ac:dyDescent="0.3">
      <c r="F75" s="34" t="str">
        <f t="shared" si="3"/>
        <v xml:space="preserve"> </v>
      </c>
    </row>
    <row r="76" spans="6:6" x14ac:dyDescent="0.3">
      <c r="F76" s="34" t="str">
        <f t="shared" si="3"/>
        <v xml:space="preserve"> </v>
      </c>
    </row>
    <row r="77" spans="6:6" x14ac:dyDescent="0.3">
      <c r="F77" s="34" t="str">
        <f t="shared" si="3"/>
        <v xml:space="preserve"> </v>
      </c>
    </row>
    <row r="78" spans="6:6" x14ac:dyDescent="0.3">
      <c r="F78" s="34" t="str">
        <f t="shared" si="3"/>
        <v xml:space="preserve"> </v>
      </c>
    </row>
    <row r="79" spans="6:6" x14ac:dyDescent="0.3">
      <c r="F79" s="34" t="str">
        <f t="shared" si="3"/>
        <v xml:space="preserve"> </v>
      </c>
    </row>
    <row r="80" spans="6:6" x14ac:dyDescent="0.3">
      <c r="F80" s="34" t="str">
        <f t="shared" si="3"/>
        <v xml:space="preserve"> </v>
      </c>
    </row>
    <row r="81" spans="6:6" x14ac:dyDescent="0.3">
      <c r="F81" s="34" t="str">
        <f t="shared" si="3"/>
        <v xml:space="preserve"> </v>
      </c>
    </row>
    <row r="82" spans="6:6" x14ac:dyDescent="0.3">
      <c r="F82" s="34" t="str">
        <f t="shared" si="3"/>
        <v xml:space="preserve"> </v>
      </c>
    </row>
    <row r="83" spans="6:6" x14ac:dyDescent="0.3">
      <c r="F83" s="34" t="str">
        <f t="shared" si="3"/>
        <v xml:space="preserve"> </v>
      </c>
    </row>
    <row r="84" spans="6:6" x14ac:dyDescent="0.3">
      <c r="F84" s="34" t="str">
        <f t="shared" si="3"/>
        <v xml:space="preserve"> </v>
      </c>
    </row>
    <row r="85" spans="6:6" x14ac:dyDescent="0.3">
      <c r="F85" s="34" t="str">
        <f t="shared" si="3"/>
        <v xml:space="preserve"> </v>
      </c>
    </row>
    <row r="86" spans="6:6" x14ac:dyDescent="0.3">
      <c r="F86" s="34" t="str">
        <f t="shared" si="3"/>
        <v xml:space="preserve"> </v>
      </c>
    </row>
    <row r="87" spans="6:6" x14ac:dyDescent="0.3">
      <c r="F87" s="34" t="str">
        <f t="shared" si="3"/>
        <v xml:space="preserve"> </v>
      </c>
    </row>
    <row r="88" spans="6:6" x14ac:dyDescent="0.3">
      <c r="F88" s="34" t="str">
        <f t="shared" si="3"/>
        <v xml:space="preserve"> </v>
      </c>
    </row>
    <row r="89" spans="6:6" x14ac:dyDescent="0.3">
      <c r="F89" s="34" t="str">
        <f t="shared" si="3"/>
        <v xml:space="preserve"> </v>
      </c>
    </row>
    <row r="90" spans="6:6" x14ac:dyDescent="0.3">
      <c r="F90" s="34" t="str">
        <f t="shared" si="3"/>
        <v xml:space="preserve"> </v>
      </c>
    </row>
    <row r="91" spans="6:6" x14ac:dyDescent="0.3">
      <c r="F91" s="34" t="str">
        <f t="shared" si="3"/>
        <v xml:space="preserve"> </v>
      </c>
    </row>
    <row r="92" spans="6:6" x14ac:dyDescent="0.3">
      <c r="F92" s="34" t="str">
        <f t="shared" si="3"/>
        <v xml:space="preserve"> </v>
      </c>
    </row>
    <row r="93" spans="6:6" x14ac:dyDescent="0.3">
      <c r="F93" s="34" t="str">
        <f t="shared" si="3"/>
        <v xml:space="preserve"> </v>
      </c>
    </row>
    <row r="94" spans="6:6" x14ac:dyDescent="0.3">
      <c r="F94" s="34" t="str">
        <f t="shared" si="3"/>
        <v xml:space="preserve"> </v>
      </c>
    </row>
    <row r="95" spans="6:6" x14ac:dyDescent="0.3">
      <c r="F95" s="34" t="str">
        <f t="shared" si="3"/>
        <v xml:space="preserve"> </v>
      </c>
    </row>
    <row r="96" spans="6:6" x14ac:dyDescent="0.3">
      <c r="F96" s="34" t="str">
        <f t="shared" si="3"/>
        <v xml:space="preserve"> </v>
      </c>
    </row>
    <row r="97" spans="6:6" x14ac:dyDescent="0.3">
      <c r="F97" s="34" t="str">
        <f t="shared" si="3"/>
        <v xml:space="preserve"> </v>
      </c>
    </row>
    <row r="98" spans="6:6" x14ac:dyDescent="0.3">
      <c r="F98" s="34" t="str">
        <f t="shared" si="3"/>
        <v xml:space="preserve"> </v>
      </c>
    </row>
    <row r="99" spans="6:6" x14ac:dyDescent="0.3">
      <c r="F99" s="34" t="str">
        <f t="shared" si="3"/>
        <v xml:space="preserve"> </v>
      </c>
    </row>
    <row r="100" spans="6:6" x14ac:dyDescent="0.3">
      <c r="F100" s="34" t="str">
        <f t="shared" si="3"/>
        <v xml:space="preserve"> </v>
      </c>
    </row>
    <row r="101" spans="6:6" x14ac:dyDescent="0.3">
      <c r="F101" s="34" t="str">
        <f t="shared" si="3"/>
        <v xml:space="preserve"> </v>
      </c>
    </row>
    <row r="102" spans="6:6" x14ac:dyDescent="0.3">
      <c r="F102" s="34" t="str">
        <f t="shared" si="3"/>
        <v xml:space="preserve"> </v>
      </c>
    </row>
    <row r="103" spans="6:6" x14ac:dyDescent="0.3">
      <c r="F103" s="34" t="str">
        <f t="shared" si="3"/>
        <v xml:space="preserve"> </v>
      </c>
    </row>
    <row r="104" spans="6:6" x14ac:dyDescent="0.3">
      <c r="F104" s="34" t="str">
        <f t="shared" si="3"/>
        <v xml:space="preserve"> </v>
      </c>
    </row>
    <row r="105" spans="6:6" x14ac:dyDescent="0.3">
      <c r="F105" s="34" t="str">
        <f t="shared" si="3"/>
        <v xml:space="preserve"> </v>
      </c>
    </row>
    <row r="106" spans="6:6" x14ac:dyDescent="0.3">
      <c r="F106" s="34" t="str">
        <f t="shared" si="3"/>
        <v xml:space="preserve"> </v>
      </c>
    </row>
    <row r="107" spans="6:6" x14ac:dyDescent="0.3">
      <c r="F107" s="34" t="str">
        <f t="shared" si="3"/>
        <v xml:space="preserve"> </v>
      </c>
    </row>
    <row r="108" spans="6:6" x14ac:dyDescent="0.3">
      <c r="F108" s="34" t="str">
        <f t="shared" si="3"/>
        <v xml:space="preserve"> </v>
      </c>
    </row>
    <row r="109" spans="6:6" x14ac:dyDescent="0.3">
      <c r="F109" s="34" t="str">
        <f t="shared" si="3"/>
        <v xml:space="preserve"> </v>
      </c>
    </row>
    <row r="110" spans="6:6" x14ac:dyDescent="0.3">
      <c r="F110" s="34"/>
    </row>
    <row r="111" spans="6:6" x14ac:dyDescent="0.3">
      <c r="F111" s="34"/>
    </row>
    <row r="112" spans="6:6" x14ac:dyDescent="0.3">
      <c r="F112" s="34"/>
    </row>
    <row r="113" spans="6:6" x14ac:dyDescent="0.3">
      <c r="F113" s="34"/>
    </row>
    <row r="114" spans="6:6" x14ac:dyDescent="0.3">
      <c r="F114" s="34"/>
    </row>
    <row r="115" spans="6:6" x14ac:dyDescent="0.3">
      <c r="F115" s="34"/>
    </row>
    <row r="116" spans="6:6" x14ac:dyDescent="0.3">
      <c r="F116" s="34"/>
    </row>
    <row r="117" spans="6:6" x14ac:dyDescent="0.3">
      <c r="F117" s="34"/>
    </row>
    <row r="118" spans="6:6" x14ac:dyDescent="0.3">
      <c r="F118" s="34"/>
    </row>
    <row r="119" spans="6:6" x14ac:dyDescent="0.3">
      <c r="F119" s="34"/>
    </row>
    <row r="120" spans="6:6" x14ac:dyDescent="0.3">
      <c r="F120" s="34"/>
    </row>
    <row r="121" spans="6:6" x14ac:dyDescent="0.3">
      <c r="F121" s="34"/>
    </row>
    <row r="122" spans="6:6" x14ac:dyDescent="0.3">
      <c r="F122" s="34"/>
    </row>
    <row r="123" spans="6:6" x14ac:dyDescent="0.3">
      <c r="F123" s="34"/>
    </row>
    <row r="124" spans="6:6" x14ac:dyDescent="0.3">
      <c r="F124" s="34"/>
    </row>
    <row r="125" spans="6:6" x14ac:dyDescent="0.3">
      <c r="F125" s="34"/>
    </row>
    <row r="126" spans="6:6" x14ac:dyDescent="0.3">
      <c r="F126" s="34"/>
    </row>
    <row r="127" spans="6:6" x14ac:dyDescent="0.3">
      <c r="F127" s="34"/>
    </row>
    <row r="128" spans="6:6" x14ac:dyDescent="0.3">
      <c r="F128" s="34"/>
    </row>
    <row r="129" spans="6:6" x14ac:dyDescent="0.3">
      <c r="F129" s="34"/>
    </row>
    <row r="130" spans="6:6" x14ac:dyDescent="0.3">
      <c r="F130" s="34"/>
    </row>
    <row r="131" spans="6:6" x14ac:dyDescent="0.3">
      <c r="F131" s="34"/>
    </row>
    <row r="132" spans="6:6" x14ac:dyDescent="0.3">
      <c r="F132" s="34"/>
    </row>
    <row r="133" spans="6:6" x14ac:dyDescent="0.3">
      <c r="F133" s="34"/>
    </row>
  </sheetData>
  <conditionalFormatting sqref="F14:F16 F29:F31 F44:F46">
    <cfRule type="dataBar" priority="4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{688B8CD1-2172-40E5-8741-F4E54F6F4D75}</x14:id>
        </ext>
      </extLst>
    </cfRule>
  </conditionalFormatting>
  <conditionalFormatting pivot="1">
    <cfRule type="colorScale" priority="4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3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N10">
    <cfRule type="colorScale" priority="35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10:N10">
    <cfRule type="colorScale" priority="3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N11">
    <cfRule type="colorScale" priority="33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11:N11">
    <cfRule type="colorScale" priority="3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31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12:N12">
    <cfRule type="colorScale" priority="3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5:N25">
    <cfRule type="colorScale" priority="27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25:N25">
    <cfRule type="colorScale" priority="2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N26">
    <cfRule type="colorScale" priority="25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26:N26">
    <cfRule type="colorScale" priority="2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23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27:N27">
    <cfRule type="colorScale" priority="2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2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N40">
    <cfRule type="colorScale" priority="19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40:N40">
    <cfRule type="colorScale" priority="1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N41">
    <cfRule type="colorScale" priority="17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41:N41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15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C42:N42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1:N5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scale="60" orientation="portrait" r:id="rId4"/>
  <headerFooter>
    <oddHeader>&amp;L&amp;"-,Bold"&amp;18    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88B8CD1-2172-40E5-8741-F4E54F6F4D75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F14:F16 F29:F31 F44:F46</xm:sqref>
        </x14:conditionalFormatting>
      </x14:conditionalFormatting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26FC56-C067-42FE-AD64-85B8234C0131}">
  <dimension ref="A1:E29"/>
  <sheetViews>
    <sheetView showGridLines="0" view="pageLayout" topLeftCell="A5" zoomScaleNormal="100" workbookViewId="0">
      <selection activeCell="H26" sqref="H26"/>
    </sheetView>
  </sheetViews>
  <sheetFormatPr defaultRowHeight="14.4" x14ac:dyDescent="0.3"/>
  <cols>
    <col min="1" max="1" width="16.109375" bestFit="1" customWidth="1"/>
    <col min="2" max="2" width="9.77734375" bestFit="1" customWidth="1"/>
    <col min="3" max="3" width="7.77734375" bestFit="1" customWidth="1"/>
    <col min="4" max="4" width="13.88671875" customWidth="1"/>
    <col min="5" max="5" width="7.6640625" bestFit="1" customWidth="1"/>
  </cols>
  <sheetData>
    <row r="1" spans="1:5" x14ac:dyDescent="0.3">
      <c r="A1" s="49" t="s">
        <v>99</v>
      </c>
    </row>
    <row r="2" spans="1:5" x14ac:dyDescent="0.3">
      <c r="A2" s="45" t="s">
        <v>0</v>
      </c>
      <c r="B2" s="35" t="s" vm="1">
        <v>1</v>
      </c>
      <c r="C2" s="35"/>
      <c r="D2" s="35"/>
      <c r="E2" s="35"/>
    </row>
    <row r="3" spans="1:5" x14ac:dyDescent="0.3">
      <c r="A3" s="45" t="s">
        <v>187</v>
      </c>
      <c r="B3" s="35" t="s" vm="9">
        <v>1</v>
      </c>
      <c r="C3" s="35"/>
      <c r="D3" s="40" t="s">
        <v>188</v>
      </c>
      <c r="E3" s="35"/>
    </row>
    <row r="4" spans="1:5" x14ac:dyDescent="0.3">
      <c r="A4" s="45" t="s">
        <v>163</v>
      </c>
      <c r="B4" s="35" t="s" vm="8">
        <v>1</v>
      </c>
      <c r="C4" s="35"/>
      <c r="D4" s="35" t="s">
        <v>107</v>
      </c>
      <c r="E4" s="35"/>
    </row>
    <row r="5" spans="1:5" x14ac:dyDescent="0.3">
      <c r="A5" s="35"/>
      <c r="B5" s="35"/>
      <c r="C5" s="35"/>
      <c r="D5" s="35"/>
      <c r="E5" s="35"/>
    </row>
    <row r="6" spans="1:5" x14ac:dyDescent="0.3">
      <c r="A6" s="43" t="s">
        <v>186</v>
      </c>
      <c r="B6" s="51" t="s">
        <v>153</v>
      </c>
      <c r="C6" s="51" t="s">
        <v>154</v>
      </c>
      <c r="D6" s="51" t="s">
        <v>156</v>
      </c>
      <c r="E6" s="51" t="s">
        <v>157</v>
      </c>
    </row>
    <row r="7" spans="1:5" x14ac:dyDescent="0.3">
      <c r="A7" s="36" t="s">
        <v>91</v>
      </c>
      <c r="B7" s="37">
        <v>35566014.32</v>
      </c>
      <c r="C7" s="37">
        <v>22096935.732500039</v>
      </c>
      <c r="D7" s="37">
        <v>13469078.587499961</v>
      </c>
      <c r="E7" s="50">
        <v>0.37870643773333446</v>
      </c>
    </row>
    <row r="8" spans="1:5" x14ac:dyDescent="0.3">
      <c r="A8" s="36" t="s">
        <v>79</v>
      </c>
      <c r="B8" s="37">
        <v>2958579.3</v>
      </c>
      <c r="C8" s="37">
        <v>2072311.5187000006</v>
      </c>
      <c r="D8" s="37">
        <v>886267.78129999922</v>
      </c>
      <c r="E8" s="50">
        <v>0.2995585689726144</v>
      </c>
    </row>
    <row r="9" spans="1:5" x14ac:dyDescent="0.3">
      <c r="A9" s="36" t="s">
        <v>89</v>
      </c>
      <c r="B9" s="37">
        <v>9689321.3000000007</v>
      </c>
      <c r="C9" s="37">
        <v>6255944.7313000327</v>
      </c>
      <c r="D9" s="37">
        <v>3433376.568699968</v>
      </c>
      <c r="E9" s="50">
        <v>0.3543464461953561</v>
      </c>
    </row>
    <row r="10" spans="1:5" x14ac:dyDescent="0.3">
      <c r="A10" s="36" t="s">
        <v>76</v>
      </c>
      <c r="B10" s="37">
        <v>51994022.890000001</v>
      </c>
      <c r="C10" s="37">
        <v>31512932.555700004</v>
      </c>
      <c r="D10" s="37">
        <v>20481090.334299996</v>
      </c>
      <c r="E10" s="50">
        <v>0.39391239984700471</v>
      </c>
    </row>
    <row r="11" spans="1:5" x14ac:dyDescent="0.3">
      <c r="A11" s="36" t="s">
        <v>98</v>
      </c>
      <c r="B11" s="37">
        <v>29735621.670000002</v>
      </c>
      <c r="C11" s="37">
        <v>17596935.953000002</v>
      </c>
      <c r="D11" s="37">
        <v>12138685.717</v>
      </c>
      <c r="E11" s="50">
        <v>0.40822034433020143</v>
      </c>
    </row>
    <row r="12" spans="1:5" x14ac:dyDescent="0.3">
      <c r="A12" s="36" t="s">
        <v>88</v>
      </c>
      <c r="B12" s="37">
        <v>37452404.579999998</v>
      </c>
      <c r="C12" s="37">
        <v>21233409.201800048</v>
      </c>
      <c r="D12" s="37">
        <v>16218995.37819995</v>
      </c>
      <c r="E12" s="50">
        <v>0.43305618317658234</v>
      </c>
    </row>
    <row r="13" spans="1:5" x14ac:dyDescent="0.3">
      <c r="A13" s="36" t="s">
        <v>87</v>
      </c>
      <c r="B13" s="37">
        <v>19255276.199999999</v>
      </c>
      <c r="C13" s="37">
        <v>13495291.670499979</v>
      </c>
      <c r="D13" s="37">
        <v>5759984.5295000207</v>
      </c>
      <c r="E13" s="50">
        <v>0.29913798533308084</v>
      </c>
    </row>
    <row r="14" spans="1:5" x14ac:dyDescent="0.3">
      <c r="A14" s="36" t="s">
        <v>97</v>
      </c>
      <c r="B14" s="37">
        <v>241851090.03</v>
      </c>
      <c r="C14" s="37">
        <v>161159625.54749981</v>
      </c>
      <c r="D14" s="37">
        <v>80691464.482500196</v>
      </c>
      <c r="E14" s="50">
        <v>0.33364110317836881</v>
      </c>
    </row>
    <row r="15" spans="1:5" x14ac:dyDescent="0.3">
      <c r="A15" s="36" t="s">
        <v>96</v>
      </c>
      <c r="B15" s="37">
        <v>27145721.800000001</v>
      </c>
      <c r="C15" s="37">
        <v>16348677.731099997</v>
      </c>
      <c r="D15" s="37">
        <v>10797044.068900004</v>
      </c>
      <c r="E15" s="50">
        <v>0.39774385623078196</v>
      </c>
    </row>
    <row r="16" spans="1:5" x14ac:dyDescent="0.3">
      <c r="A16" s="36" t="s">
        <v>86</v>
      </c>
      <c r="B16" s="37">
        <v>19085334.879999999</v>
      </c>
      <c r="C16" s="37">
        <v>12860072.601000002</v>
      </c>
      <c r="D16" s="37">
        <v>6225262.2789999973</v>
      </c>
      <c r="E16" s="50">
        <v>0.32618040595785436</v>
      </c>
    </row>
    <row r="17" spans="1:5" x14ac:dyDescent="0.3">
      <c r="A17" s="36" t="s">
        <v>95</v>
      </c>
      <c r="B17" s="37">
        <v>9803478.6099999994</v>
      </c>
      <c r="C17" s="37">
        <v>5422872.8153999969</v>
      </c>
      <c r="D17" s="37">
        <v>4380605.7946000025</v>
      </c>
      <c r="E17" s="50">
        <v>0.44684198016524285</v>
      </c>
    </row>
    <row r="18" spans="1:5" x14ac:dyDescent="0.3">
      <c r="A18" s="36" t="s">
        <v>85</v>
      </c>
      <c r="B18" s="37">
        <v>11565591.380000001</v>
      </c>
      <c r="C18" s="37">
        <v>6523858.3420000169</v>
      </c>
      <c r="D18" s="37">
        <v>5041733.0379999839</v>
      </c>
      <c r="E18" s="50">
        <v>0.43592522615994267</v>
      </c>
    </row>
    <row r="19" spans="1:5" x14ac:dyDescent="0.3">
      <c r="A19" s="36" t="s">
        <v>90</v>
      </c>
      <c r="B19" s="37">
        <v>13387596.560000001</v>
      </c>
      <c r="C19" s="37">
        <v>7365506.1037999811</v>
      </c>
      <c r="D19" s="37">
        <v>6022090.4562000195</v>
      </c>
      <c r="E19" s="50">
        <v>0.44982610801053441</v>
      </c>
    </row>
    <row r="20" spans="1:5" x14ac:dyDescent="0.3">
      <c r="A20" s="36" t="s">
        <v>84</v>
      </c>
      <c r="B20" s="37">
        <v>16156089.1</v>
      </c>
      <c r="C20" s="37">
        <v>11188543.725499993</v>
      </c>
      <c r="D20" s="37">
        <v>4967545.3745000064</v>
      </c>
      <c r="E20" s="50">
        <v>0.30747202146217467</v>
      </c>
    </row>
    <row r="21" spans="1:5" x14ac:dyDescent="0.3">
      <c r="A21" s="36" t="s">
        <v>94</v>
      </c>
      <c r="B21" s="37">
        <v>10975262.880000001</v>
      </c>
      <c r="C21" s="37">
        <v>6674028.7047000052</v>
      </c>
      <c r="D21" s="37">
        <v>4301234.1752999956</v>
      </c>
      <c r="E21" s="50">
        <v>0.39190261065528076</v>
      </c>
    </row>
    <row r="22" spans="1:5" x14ac:dyDescent="0.3">
      <c r="A22" s="36" t="s">
        <v>93</v>
      </c>
      <c r="B22" s="37">
        <v>50916830.140000001</v>
      </c>
      <c r="C22" s="37">
        <v>30159174.163700052</v>
      </c>
      <c r="D22" s="37">
        <v>20757655.976299949</v>
      </c>
      <c r="E22" s="50">
        <v>0.40767769555223826</v>
      </c>
    </row>
    <row r="23" spans="1:5" x14ac:dyDescent="0.3">
      <c r="A23" s="36" t="s">
        <v>83</v>
      </c>
      <c r="B23" s="37">
        <v>8391108.9700000007</v>
      </c>
      <c r="C23" s="37">
        <v>4906713.1171000022</v>
      </c>
      <c r="D23" s="37">
        <v>3484395.8528999984</v>
      </c>
      <c r="E23" s="50">
        <v>0.4152485524091577</v>
      </c>
    </row>
    <row r="24" spans="1:5" x14ac:dyDescent="0.3">
      <c r="A24" s="36" t="s">
        <v>82</v>
      </c>
      <c r="B24" s="37">
        <v>16164030.890000001</v>
      </c>
      <c r="C24" s="37">
        <v>9591084.070399968</v>
      </c>
      <c r="D24" s="37">
        <v>6572946.8196000326</v>
      </c>
      <c r="E24" s="50">
        <v>0.40664032779511922</v>
      </c>
    </row>
    <row r="25" spans="1:5" x14ac:dyDescent="0.3">
      <c r="A25" s="36" t="s">
        <v>92</v>
      </c>
      <c r="B25" s="37">
        <v>79053824.980000004</v>
      </c>
      <c r="C25" s="37">
        <v>50223835.936799817</v>
      </c>
      <c r="D25" s="37">
        <v>28829989.043200187</v>
      </c>
      <c r="E25" s="50">
        <v>0.36468809764099269</v>
      </c>
    </row>
    <row r="26" spans="1:5" x14ac:dyDescent="0.3">
      <c r="A26" s="36" t="s">
        <v>81</v>
      </c>
      <c r="B26" s="37">
        <v>14392773.52</v>
      </c>
      <c r="C26" s="37">
        <v>9543423.2183999792</v>
      </c>
      <c r="D26" s="37">
        <v>4849350.3016000204</v>
      </c>
      <c r="E26" s="50">
        <v>0.33692952194804082</v>
      </c>
    </row>
    <row r="27" spans="1:5" x14ac:dyDescent="0.3">
      <c r="A27" s="36" t="s">
        <v>80</v>
      </c>
      <c r="B27" s="37">
        <v>2047255.3</v>
      </c>
      <c r="C27" s="37">
        <v>1216231.1074000015</v>
      </c>
      <c r="D27" s="37">
        <v>831024.19259999855</v>
      </c>
      <c r="E27" s="50">
        <v>0.40592113382243949</v>
      </c>
    </row>
    <row r="28" spans="1:5" x14ac:dyDescent="0.3">
      <c r="A28" s="36" t="s">
        <v>78</v>
      </c>
      <c r="B28" s="37">
        <v>44229350.520000003</v>
      </c>
      <c r="C28" s="37">
        <v>25336370.506199997</v>
      </c>
      <c r="D28" s="37">
        <v>18892980.013800006</v>
      </c>
      <c r="E28" s="50">
        <v>0.42715933631575298</v>
      </c>
    </row>
    <row r="29" spans="1:5" x14ac:dyDescent="0.3">
      <c r="A29" s="36" t="s">
        <v>77</v>
      </c>
      <c r="B29" s="37">
        <v>131229726.88</v>
      </c>
      <c r="C29" s="37">
        <v>82540645.163099647</v>
      </c>
      <c r="D29" s="37">
        <v>48689081.716900349</v>
      </c>
      <c r="E29" s="50">
        <v>0.37102174083942857</v>
      </c>
    </row>
  </sheetData>
  <conditionalFormatting pivot="1" sqref="B7:B29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7:C29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D7:D29">
    <cfRule type="colorScale" priority="2">
      <colorScale>
        <cfvo type="min"/>
        <cfvo type="percentile" val="50"/>
        <cfvo type="max"/>
        <color theme="9" tint="0.79998168889431442"/>
        <color theme="9" tint="0.39997558519241921"/>
        <color rgb="FF63BE7B"/>
      </colorScale>
    </cfRule>
  </conditionalFormatting>
  <conditionalFormatting pivot="1" sqref="E7:E2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9 7 6 a d e a 3 - 9 d a 7 - 4 6 8 b - a 2 5 b - a 8 e f 8 0 3 e b 1 6 4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9 d f 0 3 4 a 8 - 8 a 4 b - 4 a 8 0 - 8 7 1 6 - d 0 1 5 d 2 8 e 9 7 1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5 6 3 2 e 4 6 a - a 7 8 a - 4 8 9 8 - 8 2 2 1 - 9 0 6 8 a d e 0 a d 7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D a t a M a s h u p   s q m i d = " e 9 4 2 2 7 b b - a 8 4 1 - 4 2 6 b - 9 b 6 7 - 7 c b 9 f 0 e 2 c 3 b 7 "   x m l n s = " h t t p : / / s c h e m a s . m i c r o s o f t . c o m / D a t a M a s h u p " > A A A A A C Q H A A B Q S w M E F A A C A A g A 8 4 Z j W U 7 l k k i n A A A A + A A A A B I A H A B D b 2 5 m a W c v U G F j a 2 F n Z S 5 4 b W w g o h g A K K A U A A A A A A A A A A A A A A A A A A A A A A A A A A A A h Y / N C o J A G E V f R W b v / I k U 8 j k u W g U Z Q R B t h 3 H S I R 1 D x 8 Z 3 a 9 E j 9 Q o J Z b V r e Q 9 n c e 7 j d o d s b O r g q r v e t D Z F D F M U a K v a w t g y R Y M 7 h U u U C d h J d Z a l D i b Z 9 s n Y F y m q n L s k h H j v s Y 9 w 2 5 W E U 8 r I M d / s V a U b i T 6 y + S + H x v Z O W q W R g M M r R n C 8 Y D i O e Y R j y o D M G H J j v w q f i j E F 8 g N h N d R u 6 L T Q N l x v g c w T y P u F e A J Q S w M E F A A C A A g A 8 4 Z j W Q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P O G Y 1 n b k / o K G w Q A A I Y U A A A T A B w A R m 9 y b X V s Y X M v U 2 V j d G l v b j E u b S C i G A A o o B Q A A A A A A A A A A A A A A A A A A A A A A A A A A A D l W G 1 P I z c Q / o 7 E f 7 C W L x v J W r E 5 o N d W + Z A m o J 7 U 0 n K h l U 6 A I r P r J F a 9 N r W 9 g R T l v 3 e 8 L 7 c v 3 g W O 5 q q i 8 g H C j D 3 z z M s z Y 0 X T y D A p 0 C z / G 3 6 / v 7 e / p 1 d E 0 R j F L J k n R P 1 B D R o h T s 3 + H o K f m U x V R E E y 0 e t g K q M 0 o c L 4 Z 4 z T Y C K F g X + 0 7 0 2 + u / 5 N U 6 W v x 3 H C x P V U 3 g s u S a y v K 5 t B p N f e A F 9 N K W c J M 1 S N P O x h N J E 8 T Y Q e v c P o V E Q y Z m I 5 C o f H Q 4 w u U m n o z G w 4 H V U f g 3 M p 6 M 0 A 5 9 g O v M m K i C V g v 9 z c U Q 9 A X p J b O H S p i N A L q Z L c u l V q P w 8 E P z 5 6 u T Q E 7 w Y 0 y N A H s 8 W o l A 9 7 5 O 8 a 8 m 2 F 4 V c l E 8 A X o x 8 p i S E J F Y 5 C U 8 j 9 F l y M r o o D Y 8 5 n E e F E 6 Z F R a V 9 8 4 T M B d i C x 0 e b p d 4 L S 6 e 3 8 L 0 i m o 1 B 0 C Z 3 R F + x H e s d J B C 5 + J z y t p b y Q Z 1 K / j R t 7 g o B F 7 3 z s 4 e K g K m 9 c g g N c g 9 P r K + x 1 1 s L 0 A m 9 F j N v B / h 4 T f e 7 a 3 L h T M k 6 j H Z O j M P o M O 0 7 e G D s q + V G P / L h H f v J G W V b U c Q 5 F c i k V s z X T b V J l J K R L 2 z G O P C K G L q X a O I r C j S N f E 8 V I y 1 C D S Y l c A + J p e s e Z N V 5 L 3 5 R p w 0 R k X N a i V l h t u j g 2 2 4 y J U m 1 k Q t V u K V N a f Y Y z x 6 / j z I v 7 r G D M F 7 b X 6 7 q r D L l s r w / C n B w F 9 k r e L o X a a Y u e 2 Q 9 z z l j P b t 8 B U k H 5 D t v I q + M r 2 + h L t 0 m H X + y N u W E X 6 P Q h 4 q l m a z v 2 x 4 Y 3 J T 3 T / 3 O 6 d r F r r N M / / y m M l 6 6 h B Q E u a s K p n i d A l h X f z O + Z W U F e 9 Q 7 3 k u v l f 0 S 1 G N q r 7 H / 7 2 b C E b p 1 R 6 B D n a Y J e m I 0 r F L T M M k l k W g 1 v k S a 3 V N V 5 N y E 8 S o G z A H V 8 q y E G Q 9 u M a Y X o r s H H E s V 5 Z j 4 A Q w 1 E N X c z q a y r j / I + K 8 m B t 2 D w o o J + U n T h 1 V u 1 f r A 9 + 2 3 u O l v y s Q B w B t n 3 D + w x f 3 g Y v s f f 4 n A w C I I u 7 T D E 7 6 1 2 W 2 V E i j X N n B u Z Z 6 B K h b 3 6 E 0 y j z 2 0 z g 6 l h o G m D 7 M M P m 3 N p V t C q / g B D r j k v f 5 8 + G E W y t O r g V C m p X t l W H d g 6 3 l U 2 t O Z s F S S B O 0 X 9 6 g P I K p 4 o a 2 X Y m 9 r m r V v 9 I H Q O Z W a I M k g u 0 M + W 0 Z X 1 c R z n 9 3 0 X A h h s X c O I k m i F r J s g U / 2 y y B T + l R U B D 6 v Y e i M L + 0 P r Q 2 u j d J B 4 2 W z q j v Y T J e p F M W Z Z y 0 7 X Q 7 O C K q S K J J U n M G m N Z K z v d t T E A l 7 O P n U k E W 5 k Q u 1 f Z e H c 4 K N B t 5 e w 2 0 0 D S O a l I 5 L S 9 c 3 g t W / e J h J b j y K s + j u h P h q a 5 u v D Q e g 5 l H J J j Z 5 b Z u 9 u b b U M f 5 0 v H P 6 T O 6 v n m d d e Z f n W K b P k r J u + 8 j W q 1 1 w G X / P N U b 1 s n q n k N 7 V K n h w f H o Z v u Z S d N f u 3 n x 7 2 y E J R t l y Z r A A d 6 o S I 1 N Y s V Z D 2 r k N P 9 d P f U E s B A i 0 A F A A C A A g A 8 4 Z j W U 7 l k k i n A A A A + A A A A B I A A A A A A A A A A A A A A A A A A A A A A E N v b m Z p Z y 9 Q Y W N r Y W d l L n h t b F B L A Q I t A B Q A A g A I A P O G Y 1 k P y u m r p A A A A O k A A A A T A A A A A A A A A A A A A A A A A P M A A A B b Q 2 9 u d G V u d F 9 U e X B l c 1 0 u e G 1 s U E s B A i 0 A F A A C A A g A 8 4 Z j W d u T + g o b B A A A h h Q A A B M A A A A A A A A A A A A A A A A A 5 A E A A E Z v c m 1 1 b G F z L 1 N l Y 3 R p b 2 4 x L m 1 Q S w U G A A A A A A M A A w D C A A A A T A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X l M A A A A A A A A 8 U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n Q U F B Q U F B Q U F C S H Z y Q 3 o 2 Z V d j U z d M e m d l c y 8 x K y s 4 Q 1 V S c G J X V n V j M m x 2 Y m d B Q U F B Q U F B Q U F B Q U F E K z N W S W V m M j V u U X J S Y k Z n T G d H N E F J Q k V a a F k z U U F B Q U V B Q U F B P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E x L T A y V D A 4 O j Q 3 O j U 5 L j M w M z I 2 N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R d W V y e U l E I i B W Y W x 1 Z T 0 i c 2 R j Y m M 0 M W Q 1 L W N j O T Y t N D V i N C 1 h O T E 2 L T c 5 Y z M 3 O T M 0 N G E 2 M S I g L z 4 8 R W 5 0 c n k g V H l w Z T 0 i U G l 2 b 3 R P Y m p l Y 3 R O Y W 1 l I i B W Y W x 1 Z T 0 i c 0 1 h c m t l d C B w Z X J m b 3 J t Y W 5 j Z S B 2 c y B U Y X J n Z X Q h U G l 2 b 3 R U Y W J s Z T E i I C 8 + P E V u d H J 5 I F R 5 c G U 9 I l F 1 Z X J 5 R 3 J v d X B J R C I g V m F s d W U 9 I n N i M 2 I w Y m U 0 N y 1 l N W U 5 L T R i O W M t Y j J m M y 0 4 M W V i M 2 Z k N 2 V m Y m M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y Z x d W 9 0 O 3 B y b 2 R 1 Y 3 R f Y 2 9 k Z S Z x d W 9 0 O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J n F 1 b 3 Q 7 c H J v Z H V j d F 9 j b 2 R l J n F 1 b 3 Q 7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Q t M T E t M D J U M D g 6 N D c 6 N T k u M z I 4 O T Y z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R d W V y e U l E I i B W Y W x 1 Z T 0 i c 2 F k N z J m N D J k L T F k N T c t N G E w N i 1 h O T B j L T c 0 M j J m Z T h m N W U 3 M i I g L z 4 8 R W 5 0 c n k g V H l w Z T 0 i U G l 2 b 3 R P Y m p l Y 3 R O Y W 1 l I i B W Y W x 1 Z T 0 i c 0 1 h c m t l d C B w Z X J m b 3 J t Y W 5 j Z S B 2 c y B U Y X J n Z X Q h U G l 2 b 3 R U Y W J s Z T E i I C 8 + P E V u d H J 5 I F R 5 c G U 9 I l F 1 Z X J 5 R 3 J v d X B J R C I g V m F s d W U 9 I n N i M 2 I w Y m U 0 N y 1 l N W U 5 L T R i O W M t Y j J m M y 0 4 M W V i M 2 Z k N 2 V m Y m M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2 N 1 c 3 R v b W V y X 2 N v Z G U m c X V v d D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s m c X V v d D t j d X N 0 b 2 1 l c l 9 j b 2 R l J n F 1 b 3 Q 7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x M S 0 w M l Q w O D o 0 N z o 1 O S 4 z N j Y z N D g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E V u d H J 5 I F R 5 c G U 9 I l F 1 Z X J 5 S U Q i I F Z h b H V l P S J z Y z E x Z T d l Y j I t Y z k 0 M y 0 0 O T A x L W J h M j I t Y T A 0 M m Q 1 Z j d l M D A 4 I i A v P j x F b n R y e S B U e X B l P S J Q a X Z v d E 9 i a m V j d E 5 h b W U i I F Z h b H V l P S J z T W F y a 2 V 0 I H B l c m Z v c m 1 h b m N l I H Z z I F R h c m d l d C F Q a X Z v d F R h Y m x l M S I g L z 4 8 R W 5 0 c n k g V H l w Z T 0 i U X V l c n l H c m 9 1 c E l E I i B W Y W x 1 Z T 0 i c 2 I z Y j B i Z T Q 3 L W U 1 Z T k t N G I 5 Y y 1 i M m Y z L T g x Z W I z Z m Q 3 Z W Z i Y y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R h d G U m c X V v d D s s J n F 1 b 3 Q 7 b W 9 u d G g m c X V v d D s s J n F 1 b 3 Q 7 W W V h c i Z x d W 9 0 O y w m c X V v d D t G W S B N b 2 5 0 a C Z x d W 9 0 O y w m c X V v d D t G W S Z x d W 9 0 O 1 0 i I C 8 + P E V u d H J 5 I F R 5 c G U 9 I k Z p b G x D b 2 x 1 b W 5 U e X B l c y I g V m F s d W U 9 I n N D U W t H Q U F B P S I g L z 4 8 R W 5 0 c n k g V H l w Z T 0 i R m l s b E x h c 3 R V c G R h d G V k I i B W Y W x 1 Z T 0 i Z D I w M j Q t M T E t M D J U M T A 6 N D c 6 M j E u O T Y x N z k y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G l 2 b 3 R P Y m p l Y 3 R O Y W 1 l I i B W Y W x 1 Z T 0 i c 0 1 h c m t l d C B w Z X J m b 3 J t Y W 5 j Z S B 2 c y B U Y X J n Z X Q h U G l 2 b 3 R U Y W J s Z T E i I C 8 + P E V u d H J 5 I F R 5 c G U 9 I l F 1 Z X J 5 S U Q i I F Z h b H V l P S J z M j J j N G V k N j A t N z d i N S 0 0 N G Q 3 L T l m N 2 I t N z g 2 Z G E 5 Z D Q z N z I 2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F 1 Z X J 5 R 3 J v d X B J R C I g V m F s d W U 9 I n N i M 2 I w Y m U 0 N y 1 l N W U 5 L T R i O W M t Y j J m M y 0 4 M W V i M 2 Z k N 2 V m Y m M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A y V D E w O j U z O j M w L j c 0 M D k 4 O T N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G l 2 b 3 R P Y m p l Y 3 R O Y W 1 l I i B W Y W x 1 Z T 0 i c 1 R P U C A x M C B Q c m 9 k d W N 0 c y A s R G l 2 a X N p b 2 4 g b G V 2 Z W w h U G l 2 b 3 R U Y W J s Z T E i I C 8 + P E V u d H J 5 I F R 5 c G U 9 I l F 1 Z X J 5 R 3 J v d X B J R C I g V m F s d W U 9 I n M x Z T U y Z G R m Z S 0 2 Z T d m L T Q y N j c t Y j Q 1 Y i 0 x N j A y Z T A x Y j g w M D g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S 0 w M 1 Q w M T o z N D o y N i 4 5 O T U 0 O D Q z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x L T A z V D A x O j M 0 O j E 4 L j A 0 M T k 3 O D B a I i A v P j x F b n R y e S B U e X B l P S J G a W x s Q 2 9 s d W 1 u V H l w Z X M i I F Z h b H V l P S J z Q 1 F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F 1 Z X J 5 S U Q i I F Z h b H V l P S J z N T h k M T N l M j U t Z j Z m N C 0 0 Z W M 1 L W I 3 Z m I t M j F l Y m U 2 M 2 Q x N z d h I i A v P j x F b n R y e S B U e X B l P S J Q a X Z v d E 9 i a m V j d E 5 h b W U i I F Z h b H V l P S J z T W F y a 2 V 0 I H B l c m Z v c m 1 h b m N l I H Z z I F R h c m d l d C F Q a X Z v d F R h Y m x l M S I g L z 4 8 R W 5 0 c n k g V H l w Z T 0 i U X V l c n l H c m 9 1 c E l E I i B W Y W x 1 Z T 0 i c z F l N T J k Z G Z l L T Z l N 2 Y t N D I 2 N y 1 i N D V i L T E 2 M D J l M D F i O D A w O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S B y Z W Y v Q 2 h h b m d l Z C B U e X B l L n t k Y X R l L D B 9 J n F 1 b 3 Q 7 L C Z x d W 9 0 O 1 N l Y 3 R p b 2 4 x L 2 Z p b m F u Y 2 U g c m V m L 0 N o Y W 5 n Z W Q g V H l w Z S 5 7 c H J v Z H V j d F 9 j b 2 R l L D F 9 J n F 1 b 3 Q 7 L C Z x d W 9 0 O 1 N l Y 3 R p b 2 4 x L 2 Z p b m F u Y 2 U g c m V m L 0 N o Y W 5 n Z W Q g V H l w Z S 5 7 Y 3 V z d G 9 t Z X J f Y 2 9 k Z S w y f S Z x d W 9 0 O y w m c X V v d D t T Z W N 0 a W 9 u M S 9 m a W 5 h b m N l I H J l Z i 9 D a G F u Z 2 V k I F R 5 c G U u e 1 F 0 e S w z f S Z x d W 9 0 O y w m c X V v d D t T Z W N 0 a W 9 u M S 9 m a W 5 h b m N l I H J l Z i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y d G V k J T I w U m 9 3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J b o D G 6 f m g R 6 v z Y j C 4 X N P 9 A A A A A A I A A A A A A B B m A A A A A Q A A I A A A A H z O B K K F j d 2 8 t m b H 2 M m r e o h J p / O A 5 4 m + u m 4 k f J B / w F k f A A A A A A 6 A A A A A A g A A I A A A A N x R 9 g d z n c D j G s V t X M S v b N F / H d r y b z R I O 2 Z b I 4 1 X H R 5 5 U A A A A B s o d n q z Q d r C + X V 5 s 5 k m w C A o U F f U R l Z j 1 b T D T U H 8 w v E z n L d H c C v K u f J Q + q 7 d 2 3 4 n L I W i c Z p h A G h N i + g t L j I I i s q N 4 j j L 9 m 1 O S N 8 v F w X Q M p e 1 Q A A A A L f n N E A Y Y 5 W y m 9 Q 1 R A d 9 5 J l q Q E M T h 1 J 9 x I z 5 / e U L V w N c L P b + F 4 y Z y G u h 6 2 c f m w N m s w j 5 8 d C E n r 6 f r f O q R z l b c g c = < / D a t a M a s h u p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e 4 3 3 6 a 6 0 - f 3 0 3 - 4 e 2 f - a 5 3 1 - 2 e 5 3 a 8 5 6 7 5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0 c 3 1 9 4 4 0 - 7 1 f 6 - 4 0 0 f - a d e 0 - 2 d 1 c a 5 d a 5 8 2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9 4 7 5 9 d 3 b - 4 c 7 8 - 4 f b a - b f c f - 1 5 2 8 6 b e 6 0 1 3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9 7 b 2 c 0 f 7 - d 7 e 2 - 4 b 4 2 - a 6 d 5 - d 3 4 3 9 f 8 7 6 f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m a r k e t _ 2 2 2 b f 8 d 6 - 6 b d 2 - 4 2 4 b - 8 5 9 8 - 5 4 e 0 0 2 f 3 2 1 9 1 , d i m _ p r o d u c t _ 9 7 b 2 c 0 f 7 - d 7 e 2 - 4 b 4 2 - a 6 d 5 - d 3 4 3 9 f 8 7 6 f 5 f , d i m _ c u s t o m e r _ 9 d f 0 3 4 a 8 - 8 a 4 b - 4 a 8 0 - 8 7 1 6 - d 0 1 5 d 2 8 e 9 7 1 8 , f a c t _ s a l e s _ m o n t h l y _ 9 7 6 a d e a 3 - 9 d a 7 - 4 6 8 b - a 2 5 b - a 8 e f 8 0 3 e b 1 6 4 , d i m _ d a t e _ a a 1 d 1 1 e 0 - d d b 3 - 4 b 6 9 - 8 6 c 5 - 0 d 8 3 d 5 5 8 b c 7 5 , n s _ t a r g e t s _ 2 0 2 1 _ e 4 3 3 6 a 6 0 - f 3 0 3 - 4 e 2 f - a 5 3 1 - 2 e 5 3 a 8 5 6 7 5 5 f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5 c 3 d e 3 b - 4 e 3 5 - 4 b 6 4 - 9 9 d 7 - f d 6 d c 6 7 9 a d 3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b b 8 b d 4 1 9 - d b f 5 - 4 b e d - 8 9 0 d - c 1 6 b 3 c 6 f c a 5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6 f 5 0 8 1 a b - 5 4 4 9 - 4 1 b b - b d e 7 - b 7 8 e 7 9 e a 8 b e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 2 0 2 4 - 1 1 - 0 3 T 1 2 : 5 8 : 5 9 . 3 4 9 1 9 9 8 + 0 5 : 3 0 < / L a s t P r o c e s s e d T i m e > < / D a t a M o d e l i n g S a n d b o x . S e r i a l i z e d S a n d b o x E r r o r C a c h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m a r k e t _ 2 2 2 b f 8 d 6 - 6 b d 2 - 4 2 4 b - 8 5 9 8 - 5 4 e 0 0 2 f 3 2 1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b 8 c f 1 4 e 3 - f 6 d b - 4 e 4 7 - b f 1 7 - b 1 7 f 5 3 3 6 5 a d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d a t e _ a a 1 d 1 1 e 0 - d d b 3 - 4 b 6 9 - 8 6 c 5 - 0 d 8 3 d 5 5 8 b c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 7 6 < / i n t > < / v a l u e > < / i t e m > < i t e m > < k e y > < s t r i n g > F Y   M o n t h < / s t r i n g > < / k e y > < v a l u e > < i n t > 1 1 7 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 T a b l e s \ f a c t _ s a l e s _ m o n t h l y \ M e a s u r e s \ N e t s a l e s 2 0 1 9 < / K e y > < / D i a g r a m O b j e c t K e y > < D i a g r a m O b j e c t K e y > < K e y > T a b l e s \ f a c t _ s a l e s _ m o n t h l y \ M e a s u r e s \ N e t s a l e s 2 0 2 0 < / K e y > < / D i a g r a m O b j e c t K e y > < D i a g r a m O b j e c t K e y > < K e y > T a b l e s \ f a c t _ s a l e s _ m o n t h l y \ M e a s u r e s \ N e t s a l e s 2 0 2 1 < / K e y > < / D i a g r a m O b j e c t K e y > < D i a g r a m O b j e c t K e y > < K e y > T a b l e s \ f a c t _ s a l e s _ m o n t h l y \ M e a s u r e s \ 2 0 2 1 v s 2 0 2 0 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 T a b l e s \ n s _ t a r g e t s _ 2 0 2 1 \ M e a s u r e s \ T a r g e t 2 1 < / K e y > < / D i a g r a m O b j e c t K e y > < D i a g r a m O b j e c t K e y > < K e y > T a b l e s \ n s _ t a r g e t s _ 2 0 2 1 \ M e a s u r e s \ t a r g e t 2 1 - 2 1 < / K e y > < / D i a g r a m O b j e c t K e y > < D i a g r a m O b j e c t K e y > < K e y > T a b l e s \ n s _ t a r g e t s _ 2 0 2 1 \ M e a s u r e s \ % 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 2 4 9 . 2 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 1 1 4 . 0 0 0 0 0 0 0 0 0 0 0 0 1 7 < / H e i g h t > < I s E x p a n d e d > t r u e < / I s E x p a n d e d > < L a y e d O u t > t r u e < / L a y e d O u t > < L e f t > 2 4 1 . 1 0 3 8 1 0 5 6 7 6 6 5 8 2 < / L e f t > < S c r o l l V e r t i c a l O f f s e t > 6 < / S c r o l l V e r t i c a l O f f s e t > < T a b I n d e x > 3 < / T a b I n d e x > < T o p > 1 8 0 . 7 9 9 9 9 9 9 9 9 9 9 9 9 8 < / T o p > < W i d t h > 2 8 8 . 8 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 1 8 9 . 2 < / H e i g h t > < I s E x p a n d e d > t r u e < / I s E x p a n d e d > < L a y e d O u t > t r u e < / L a y e d O u t > < L e f t > 8 9 8 . 2 0 7 6 2 1 1 3 5 3 3 1 4 6 < / L e f t > < T a b I n d e x > 1 < / T a b I n d e x > < W i d t h > 2 1 8 . 3 9 9 9 9 9 9 9 9 9 9 9 9 8 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 2 8 3 . 6 < / H e i g h t > < I s E x p a n d e d > t r u e < / I s E x p a n d e d > < L a y e d O u t > t r u e < / L a y e d O u t > < L e f t > 5 7 6 . 1 1 1 4 3 1 7 0 2 9 9 7 3 8 < / L e f t > < T a b I n d e x > 4 < / T a b I n d e x > < T o p > 1 7 8 . 4 0 0 0 0 0 0 0 0 0 0 0 0 9 < / T o p > < W i d t h > 2 6 1 . 6 0 0 0 0 0 0 0 0 0 0 0 4 2 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 T a b l e s \ f a c t _ s a l e s _ m o n t h l y \ M e a s u r e s \ 2 0 2 1 v s 2 0 2 0 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 3 2 6 < / H e i g h t > < I s E x p a n d e d > t r u e < / I s E x p a n d e d > < L a y e d O u t > t r u e < / L a y e d O u t > < L e f t > 1 2 2 9 . 7 1 1 4 3 1 7 0 2 9 9 7 3 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 2 1 2 . 0 0 0 0 0 0 0 0 0 0 0 0 3 4 < / H e i g h t > < I s E x p a n d e d > t r u e < / I s E x p a n d e d > < L a y e d O u t > t r u e < / L a y e d O u t > < L e f t > 3 0 0 . 9 1 1 4 3 1 7 0 2 9 9 7 2 2 < / L e f t > < T a b I n d e x > 5 < / T a b I n d e x > < T o p > 4 9 2 . 3 9 9 9 9 9 9 9 9 9 9 9 9 2 < / T o p > < W i d t h > 2 8 7 . 6 0 0 0 0 0 0 0 0 0 0 0 4 8 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 T a b l e s \ n s _ t a r g e t s _ 2 0 2 1 \ M e a s u r e s \ t a r g e t 2 1 - 2 1 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 ( 8 8 2 . 2 0 7 6 2 1 1 3 5 3 3 1 , 8 4 . 6 ) .   E n d   p o i n t   2 :   ( 2 1 6 , 1 2 4 . 6 ) 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 8 8 2 . 2 0 7 6 2 1 1 3 5 3 3 1 4 6 < / b : _ x > < b : _ y > 8 4 . 6 < / b : _ y > < / b : P o i n t > < b : P o i n t > < b : _ x > 5 5 1 . 1 0 3 8 1 0 5 < / b : _ x > < b : _ y > 8 4 . 6 < / b : _ y > < / b : P o i n t > < b : P o i n t > < b : _ x > 5 4 9 . 1 0 3 8 1 0 5 < / b : _ x > < b : _ y > 8 6 . 6 < / b : _ y > < / b : P o i n t > < b : P o i n t > < b : _ x > 5 4 9 . 1 0 3 8 1 0 5 < / b : _ x > < b : _ y > 1 2 2 . 6 < / b : _ y > < / b : P o i n t > < b : P o i n t > < b : _ x > 5 4 7 . 1 0 3 8 1 0 5 < / b : _ x > < b : _ y > 1 2 4 . 6 < / b : _ y > < / b : P o i n t > < b : P o i n t > < b : _ x > 2 1 6 . 0 0 0 0 0 0 0 0 0 0 0 0 1 1 < / b : _ x > < b : _ y > 1 2 4 . 6 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 8 8 2 . 2 0 7 6 2 1 1 3 5 3 3 1 4 6 < / b : _ x > < b : _ y > 7 6 . 6 < / b : _ y > < / L a b e l L o c a t i o n > < L o c a t i o n   x m l n s : b = " h t t p : / / s c h e m a s . d a t a c o n t r a c t . o r g / 2 0 0 4 / 0 7 / S y s t e m . W i n d o w s " > < b : _ x > 8 9 8 . 2 0 7 6 2 1 1 3 5 3 3 1 4 6 < / b : _ x > < b : _ y > 8 4 . 6 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 1 1 6 . 6 < / b : _ y > < / L a b e l L o c a t i o n > < L o c a t i o n   x m l n s : b = " h t t p : / / s c h e m a s . d a t a c o n t r a c t . o r g / 2 0 0 4 / 0 7 / S y s t e m . W i n d o w s " > < b : _ x > 2 0 0 . 0 0 0 0 0 0 0 0 0 0 0 0 0 6 < / b : _ x > < b : _ y > 1 2 4 . 6 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 8 8 2 . 2 0 7 6 2 1 1 3 5 3 3 1 4 6 < / b : _ x > < b : _ y > 8 4 . 6 < / b : _ y > < / b : P o i n t > < b : P o i n t > < b : _ x > 5 5 1 . 1 0 3 8 1 0 5 < / b : _ x > < b : _ y > 8 4 . 6 < / b : _ y > < / b : P o i n t > < b : P o i n t > < b : _ x > 5 4 9 . 1 0 3 8 1 0 5 < / b : _ x > < b : _ y > 8 6 . 6 < / b : _ y > < / b : P o i n t > < b : P o i n t > < b : _ x > 5 4 9 . 1 0 3 8 1 0 5 < / b : _ x > < b : _ y > 1 2 2 . 6 < / b : _ y > < / b : P o i n t > < b : P o i n t > < b : _ x > 5 4 7 . 1 0 3 8 1 0 5 < / b : _ x > < b : _ y > 1 2 4 . 6 < / b : _ y > < / b : P o i n t > < b : P o i n t > < b : _ x > 2 1 6 . 0 0 0 0 0 0 0 0 0 0 0 0 1 1 < / b : _ x > < b : _ y > 1 2 4 . 6 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 ( 8 5 3 . 7 1 1 4 3 1 7 0 2 9 9 8 , 3 2 0 . 2 ) .   E n d   p o i n t   2 :   ( 1 3 1 9 . 7 1 1 4 3 2 , 3 4 2 ) 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 8 5 3 . 7 1 1 4 3 1 7 0 2 9 9 7 7 4 < / b : _ x > < b : _ y > 3 2 0 . 2 < / b : _ y > < / b : P o i n t > < b : P o i n t > < b : _ x > 1 0 7 6 . 7 1 1 4 3 2 < / b : _ x > < b : _ y > 3 2 0 . 2 < / b : _ y > < / b : P o i n t > < b : P o i n t > < b : _ x > 1 0 7 8 . 7 1 1 4 3 2 < / b : _ x > < b : _ y > 3 2 2 . 2 < / b : _ y > < / b : P o i n t > < b : P o i n t > < b : _ x > 1 0 7 8 . 7 1 1 4 3 2 < / b : _ x > < b : _ y > 3 4 3 . 5 < / b : _ y > < / b : P o i n t > < b : P o i n t > < b : _ x > 1 0 8 0 . 7 1 1 4 3 2 < / b : _ x > < b : _ y > 3 4 5 . 5 < / b : _ y > < / b : P o i n t > < b : P o i n t > < b : _ x > 1 3 1 7 . 7 1 1 4 3 2 < / b : _ x > < b : _ y > 3 4 5 . 5 < / b : _ y > < / b : P o i n t > < b : P o i n t > < b : _ x > 1 3 1 9 . 7 1 1 4 3 2 < / b : _ x > < b : _ y > 3 4 3 . 5 < / b : _ y > < / b : P o i n t > < b : P o i n t > < b : _ x > 1 3 1 9 . 7 1 1 4 3 2 < / b : _ x > < b : _ y > 3 4 1 . 9 9 9 9 9 9 9 9 9 9 9 9 9 4 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 8 3 7 . 7 1 1 4 3 1 7 0 2 9 9 7 7 4 < / b : _ x > < b : _ y > 3 1 2 . 2 < / b : _ y > < / L a b e l L o c a t i o n > < L o c a t i o n   x m l n s : b = " h t t p : / / s c h e m a s . d a t a c o n t r a c t . o r g / 2 0 0 4 / 0 7 / S y s t e m . W i n d o w s " > < b : _ x > 8 3 7 . 7 1 1 4 3 1 7 0 2 9 9 7 7 4 < / b : _ x > < b : _ y > 3 2 0 . 2 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 1 3 1 1 . 7 1 1 4 3 2 < / b : _ x > < b : _ y > 3 2 5 . 9 9 9 9 9 9 9 9 9 9 9 9 9 4 < / b : _ y > < / L a b e l L o c a t i o n > < L o c a t i o n   x m l n s : b = " h t t p : / / s c h e m a s . d a t a c o n t r a c t . o r g / 2 0 0 4 / 0 7 / S y s t e m . W i n d o w s " > < b : _ x > 1 3 1 9 . 7 1 1 4 3 2 < / b : _ x > < b : _ y > 3 2 5 . 9 9 9 9 9 9 9 9 9 9 9 9 9 4 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 8 5 3 . 7 1 1 4 3 1 7 0 2 9 9 7 7 4 < / b : _ x > < b : _ y > 3 2 0 . 2 < / b : _ y > < / b : P o i n t > < b : P o i n t > < b : _ x > 1 0 7 6 . 7 1 1 4 3 2 < / b : _ x > < b : _ y > 3 2 0 . 2 < / b : _ y > < / b : P o i n t > < b : P o i n t > < b : _ x > 1 0 7 8 . 7 1 1 4 3 2 < / b : _ x > < b : _ y > 3 2 2 . 2 < / b : _ y > < / b : P o i n t > < b : P o i n t > < b : _ x > 1 0 7 8 . 7 1 1 4 3 2 < / b : _ x > < b : _ y > 3 4 3 . 5 < / b : _ y > < / b : P o i n t > < b : P o i n t > < b : _ x > 1 0 8 0 . 7 1 1 4 3 2 < / b : _ x > < b : _ y > 3 4 5 . 5 < / b : _ y > < / b : P o i n t > < b : P o i n t > < b : _ x > 1 3 1 7 . 7 1 1 4 3 2 < / b : _ x > < b : _ y > 3 4 5 . 5 < / b : _ y > < / b : P o i n t > < b : P o i n t > < b : _ x > 1 3 1 9 . 7 1 1 4 3 2 < / b : _ x > < b : _ y > 3 4 3 . 5 < / b : _ y > < / b : P o i n t > < b : P o i n t > < b : _ x > 1 3 1 9 . 7 1 1 4 3 2 < / b : _ x > < b : _ y > 3 4 1 . 9 9 9 9 9 9 9 9 9 9 9 9 9 4 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 ( 7 0 6 . 9 1 1 4 3 2 , 1 6 2 . 4 ) .   E n d   p o i n t   2 :   ( 8 8 2 . 2 0 7 6 2 1 1 3 5 3 3 1 , 1 0 4 . 6 ) 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 7 0 6 . 9 1 1 4 3 2 < / b : _ x > < b : _ y > 1 6 2 . 4 0 0 0 0 0 0 0 0 0 0 0 0 9 < / b : _ y > < / b : P o i n t > < b : P o i n t > < b : _ x > 7 0 6 . 9 1 1 4 3 2 < / b : _ x > < b : _ y > 1 0 6 . 6 < / b : _ y > < / b : P o i n t > < b : P o i n t > < b : _ x > 7 0 8 . 9 1 1 4 3 2 < / b : _ x > < b : _ y > 1 0 4 . 6 < / b : _ y > < / b : P o i n t > < b : P o i n t > < b : _ x > 8 8 2 . 2 0 7 6 2 1 1 3 5 3 3 1 4 6 < / b : _ x > < b : _ y > 1 0 4 . 6 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 6 9 8 . 9 1 1 4 3 2 < / b : _ x > < b : _ y > 1 6 2 . 4 0 0 0 0 0 0 0 0 0 0 0 0 9 < / b : _ y > < / L a b e l L o c a t i o n > < L o c a t i o n   x m l n s : b = " h t t p : / / s c h e m a s . d a t a c o n t r a c t . o r g / 2 0 0 4 / 0 7 / S y s t e m . W i n d o w s " > < b : _ x > 7 0 6 . 9 1 1 4 3 2 < / b : _ x > < b : _ y > 1 7 8 . 4 0 0 0 0 0 0 0 0 0 0 0 0 9 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 8 8 2 . 2 0 7 6 2 1 1 3 5 3 3 1 4 6 < / b : _ x > < b : _ y > 9 6 . 6 < / b : _ y > < / L a b e l L o c a t i o n > < L o c a t i o n   x m l n s : b = " h t t p : / / s c h e m a s . d a t a c o n t r a c t . o r g / 2 0 0 4 / 0 7 / S y s t e m . W i n d o w s " > < b : _ x > 8 9 8 . 2 0 7 6 2 1 1 3 5 3 3 1 4 6 < / b : _ x > < b : _ y > 1 0 4 . 6 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 7 0 6 . 9 1 1 4 3 2 < / b : _ x > < b : _ y > 1 6 2 . 4 0 0 0 0 0 0 0 0 0 0 0 0 9 < / b : _ y > < / b : P o i n t > < b : P o i n t > < b : _ x > 7 0 6 . 9 1 1 4 3 2 < / b : _ x > < b : _ y > 1 0 6 . 6 < / b : _ y > < / b : P o i n t > < b : P o i n t > < b : _ x > 7 0 8 . 9 1 1 4 3 2 < / b : _ x > < b : _ y > 1 0 4 . 6 < / b : _ y > < / b : P o i n t > < b : P o i n t > < b : _ x > 8 8 2 . 2 0 7 6 2 1 1 3 5 3 3 1 4 6 < / b : _ x > < b : _ y > 1 0 4 . 6 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 ( 5 6 0 . 1 1 1 4 3 1 7 0 2 9 9 7 , 3 2 0 . 2 ) .   E n d   p o i n t   2 :   ( 5 4 5 . 9 0 3 8 1 0 5 6 7 6 6 6 , 2 3 7 . 8 ) 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 5 6 0 . 1 1 1 4 3 1 7 0 2 9 9 7 3 8 < / b : _ x > < b : _ y > 3 2 0 . 2 < / b : _ y > < / b : P o i n t > < b : P o i n t > < b : _ x > 5 5 5 . 0 0 7 6 2 1 5 < / b : _ x > < b : _ y > 3 2 0 . 2 < / b : _ y > < / b : P o i n t > < b : P o i n t > < b : _ x > 5 5 3 . 0 0 7 6 2 1 5 < / b : _ x > < b : _ y > 3 1 8 . 2 < / b : _ y > < / b : P o i n t > < b : P o i n t > < b : _ x > 5 5 3 . 0 0 7 6 2 1 5 < / b : _ x > < b : _ y > 2 3 9 . 8 < / b : _ y > < / b : P o i n t > < b : P o i n t > < b : _ x > 5 5 1 . 0 0 7 6 2 1 5 < / b : _ x > < b : _ y > 2 3 7 . 8 < / b : _ y > < / b : P o i n t > < b : P o i n t > < b : _ x > 5 4 5 . 9 0 3 8 1 0 5 6 7 6 6 5 8 < / b : _ x > < b : _ y > 2 3 7 . 8 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 5 6 0 . 1 1 1 4 3 1 7 0 2 9 9 7 3 8 < / b : _ x > < b : _ y > 3 1 2 . 2 < / b : _ y > < / L a b e l L o c a t i o n > < L o c a t i o n   x m l n s : b = " h t t p : / / s c h e m a s . d a t a c o n t r a c t . o r g / 2 0 0 4 / 0 7 / S y s t e m . W i n d o w s " > < b : _ x > 5 7 6 . 1 1 1 4 3 1 7 0 2 9 9 7 3 8 < / b : _ x > < b : _ y > 3 2 0 . 2 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 2 2 9 . 8 < / b : _ y > < / L a b e l L o c a t i o n > < L o c a t i o n   x m l n s : b = " h t t p : / / s c h e m a s . d a t a c o n t r a c t . o r g / 2 0 0 4 / 0 7 / S y s t e m . W i n d o w s " > < b : _ x > 5 2 9 . 9 0 3 8 1 0 5 6 7 6 6 5 8 < / b : _ x > < b : _ y > 2 3 7 . 8 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 5 6 0 . 1 1 1 4 3 1 7 0 2 9 9 7 3 8 < / b : _ x > < b : _ y > 3 2 0 . 2 < / b : _ y > < / b : P o i n t > < b : P o i n t > < b : _ x > 5 5 5 . 0 0 7 6 2 1 5 < / b : _ x > < b : _ y > 3 2 0 . 2 < / b : _ y > < / b : P o i n t > < b : P o i n t > < b : _ x > 5 5 3 . 0 0 7 6 2 1 5 < / b : _ x > < b : _ y > 3 1 8 . 2 < / b : _ y > < / b : P o i n t > < b : P o i n t > < b : _ x > 5 5 3 . 0 0 7 6 2 1 5 < / b : _ x > < b : _ y > 2 3 9 . 8 < / b : _ y > < / b : P o i n t > < b : P o i n t > < b : _ x > 5 5 1 . 0 0 7 6 2 1 5 < / b : _ x > < b : _ y > 2 3 7 . 8 < / b : _ y > < / b : P o i n t > < b : P o i n t > < b : _ x > 5 4 5 . 9 0 3 8 1 0 5 6 7 6 6 5 8 < / b : _ x > < b : _ y > 2 3 7 . 8 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 ( 6 0 4 . 5 1 1 4 3 1 7 0 2 9 9 8 , 5 9 8 . 4 ) .   E n d   p o i n t   2 :   ( 1 3 3 9 . 7 1 1 4 3 2 , 3 4 2 ) 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 6 0 4 . 5 1 1 4 3 1 7 0 2 9 9 7 7 < / b : _ x > < b : _ y > 5 9 8 . 4 < / b : _ y > < / b : P o i n t > < b : P o i n t > < b : _ x > 1 3 3 7 . 7 1 1 4 3 2 < / b : _ x > < b : _ y > 5 9 8 . 4 < / b : _ y > < / b : P o i n t > < b : P o i n t > < b : _ x > 1 3 3 9 . 7 1 1 4 3 2 < / b : _ x > < b : _ y > 5 9 6 . 4 < / b : _ y > < / b : P o i n t > < b : P o i n t > < b : _ x > 1 3 3 9 . 7 1 1 4 3 2 < / b : _ x > < b : _ y > 3 4 2 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 5 8 8 . 5 1 1 4 3 1 7 0 2 9 9 7 7 < / b : _ x > < b : _ y > 5 9 0 . 4 < / b : _ y > < / L a b e l L o c a t i o n > < L o c a t i o n   x m l n s : b = " h t t p : / / s c h e m a s . d a t a c o n t r a c t . o r g / 2 0 0 4 / 0 7 / S y s t e m . W i n d o w s " > < b : _ x > 5 8 8 . 5 1 1 4 3 1 7 0 2 9 9 7 7 < / b : _ x > < b : _ y > 5 9 8 . 4 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 1 3 3 1 . 7 1 1 4 3 2 < / b : _ x > < b : _ y > 3 2 6 < / b : _ y > < / L a b e l L o c a t i o n > < L o c a t i o n   x m l n s : b = " h t t p : / / s c h e m a s . d a t a c o n t r a c t . o r g / 2 0 0 4 / 0 7 / S y s t e m . W i n d o w s " > < b : _ x > 1 3 3 9 . 7 1 1 4 3 2 < / b : _ x > < b : _ y > 3 2 6 . 0 0 0 0 0 0 0 0 0 0 0 0 0 6 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 6 0 4 . 5 1 1 4 3 1 7 0 2 9 9 7 7 < / b : _ x > < b : _ y > 5 9 8 . 4 < / b : _ y > < / b : P o i n t > < b : P o i n t > < b : _ x > 1 3 3 7 . 7 1 1 4 3 2 < / b : _ x > < b : _ y > 5 9 8 . 4 < / b : _ y > < / b : P o i n t > < b : P o i n t > < b : _ x > 1 3 3 9 . 7 1 1 4 3 2 < / b : _ x > < b : _ y > 5 9 6 . 4 < / b : _ y > < / b : P o i n t > < b : P o i n t > < b : _ x > 1 3 3 9 . 7 1 1 4 3 2 < / b : _ x > < b : _ y > 3 4 2 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 ( 2 8 4 . 9 1 1 4 3 1 7 0 2 9 9 7 , 5 9 8 . 4 ) .   E n d   p o i n t   2 :   ( 1 0 0 , 2 6 5 . 2 ) 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 2 8 4 . 9 1 1 4 3 1 7 0 2 9 9 7 2 2 < / b : _ x > < b : _ y > 5 9 8 . 3 9 9 9 9 9 9 9 9 9 9 9 8 6 < / b : _ y > < / b : P o i n t > < b : P o i n t > < b : _ x > 1 0 2 < / b : _ x > < b : _ y > 5 9 8 . 4 < / b : _ y > < / b : P o i n t > < b : P o i n t > < b : _ x > 1 0 0 < / b : _ x > < b : _ y > 5 9 6 . 4 < / b : _ y > < / b : P o i n t > < b : P o i n t > < b : _ x > 1 0 0 < / b : _ x > < b : _ y > 2 6 5 . 1 9 9 9 9 9 9 9 9 9 9 9 9 3 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 2 8 4 . 9 1 1 4 3 1 7 0 2 9 9 7 2 2 < / b : _ x > < b : _ y > 5 9 0 . 3 9 9 9 9 9 9 9 9 9 9 9 8 6 < / b : _ y > < / L a b e l L o c a t i o n > < L o c a t i o n   x m l n s : b = " h t t p : / / s c h e m a s . d a t a c o n t r a c t . o r g / 2 0 0 4 / 0 7 / S y s t e m . W i n d o w s " > < b : _ x > 3 0 0 . 9 1 1 4 3 1 7 0 2 9 9 7 2 2 < / b : _ x > < b : _ y > 5 9 8 . 3 9 9 9 9 9 9 9 9 9 9 9 8 6 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 2 4 9 . 1 9 9 9 9 9 9 9 9 9 9 9 9 3 < / b : _ y > < / L a b e l L o c a t i o n > < L o c a t i o n   x m l n s : b = " h t t p : / / s c h e m a s . d a t a c o n t r a c t . o r g / 2 0 0 4 / 0 7 / S y s t e m . W i n d o w s " > < b : _ x > 1 0 0 < / b : _ x > < b : _ y > 2 4 9 . 1 9 9 9 9 9 9 9 9 9 9 9 9 3 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 2 8 4 . 9 1 1 4 3 1 7 0 2 9 9 7 2 2 < / b : _ x > < b : _ y > 5 9 8 . 3 9 9 9 9 9 9 9 9 9 9 9 8 6 < / b : _ y > < / b : P o i n t > < b : P o i n t > < b : _ x > 1 0 2 < / b : _ x > < b : _ y > 5 9 8 . 4 < / b : _ y > < / b : P o i n t > < b : P o i n t > < b : _ x > 1 0 0 < / b : _ x > < b : _ y > 5 9 6 . 4 < / b : _ y > < / b : P o i n t > < b : P o i n t > < b : _ x > 1 0 0 < / b : _ x > < b : _ y > 2 6 5 . 1 9 9 9 9 9 9 9 9 9 9 9 9 3 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 M e a s u r e s \ N e t s a l e s 2 0 1 9 < / K e y > < / D i a g r a m O b j e c t K e y > < D i a g r a m O b j e c t K e y > < K e y > M e a s u r e s \ N e t s a l e s 2 0 1 9 \ T a g I n f o \ F o r m u l a < / K e y > < / D i a g r a m O b j e c t K e y > < D i a g r a m O b j e c t K e y > < K e y > M e a s u r e s \ N e t s a l e s 2 0 1 9 \ T a g I n f o \ V a l u e < / K e y > < / D i a g r a m O b j e c t K e y > < D i a g r a m O b j e c t K e y > < K e y > M e a s u r e s \ N e t s a l e s 2 0 2 0 < / K e y > < / D i a g r a m O b j e c t K e y > < D i a g r a m O b j e c t K e y > < K e y > M e a s u r e s \ N e t s a l e s 2 0 2 0 \ T a g I n f o \ F o r m u l a < / K e y > < / D i a g r a m O b j e c t K e y > < D i a g r a m O b j e c t K e y > < K e y > M e a s u r e s \ N e t s a l e s 2 0 2 0 \ T a g I n f o \ V a l u e < / K e y > < / D i a g r a m O b j e c t K e y > < D i a g r a m O b j e c t K e y > < K e y > M e a s u r e s \ N e t s a l e s 2 0 2 1 < / K e y > < / D i a g r a m O b j e c t K e y > < D i a g r a m O b j e c t K e y > < K e y > M e a s u r e s \ N e t s a l e s 2 0 2 1 \ T a g I n f o \ F o r m u l a < / K e y > < / D i a g r a m O b j e c t K e y > < D i a g r a m O b j e c t K e y > < K e y > M e a s u r e s \ N e t s a l e s 2 0 2 1 \ T a g I n f o \ V a l u e < / K e y > < / D i a g r a m O b j e c t K e y > < D i a g r a m O b j e c t K e y > < K e y > M e a s u r e s \ 2 0 2 1 v s 2 0 2 0 < / K e y > < / D i a g r a m O b j e c t K e y > < D i a g r a m O b j e c t K e y > < K e y > M e a s u r e s \ 2 0 2 1 v s 2 0 2 0 \ T a g I n f o \ F o r m u l a < / K e y > < / D i a g r a m O b j e c t K e y > < D i a g r a m O b j e c t K e y > < K e y > M e a s u r e s \ 2 0 2 1 v s 2 0 2 0 \ T a g I n f o \ V a l u e < / K e y > < / D i a g r a m O b j e c t K e y > < D i a g r a m O b j e c t K e y > < K e y > M e a s u r e s \ 2 0 2 1 v s 2 0 2 0 % < / K e y > < / D i a g r a m O b j e c t K e y > < D i a g r a m O b j e c t K e y > < K e y > M e a s u r e s \ 2 0 2 1 v s 2 0 2 0 % \ T a g I n f o \ F o r m u l a < / K e y > < / D i a g r a m O b j e c t K e y > < D i a g r a m O b j e c t K e y > < K e y > M e a s u r e s \ 2 0 2 1 v s 2 0 2 0 % \ T a g I n f o \ V a l u e 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 C o l u m n s \ F Y < / K e y > < / D i a g r a m O b j e c t K e y > < D i a g r a m O b j e c t K e y > < K e y > C o l u m n s \ T o t a l   C O G S < / K e y > < / D i a g r a m O b j e c t K e y > < D i a g r a m O b j e c t K e y > < K e y > C o l u m n s \ C u s t o m e r   N a m e < / K e y > < / D i a g r a m O b j e c t K e y > < D i a g r a m O b j e c t K e y > < K e y > C o l u m n s \ m m m < / K e y > < / D i a g r a m O b j e c t K e y > < D i a g r a m O b j e c t K e y > < K e y > C o l u m n s \ f y _ m o n t h _ n u m b e r < / K e y > < / D i a g r a m O b j e c t K e y > < D i a g r a m O b j e c t K e y > < K e y > C o l u m n s \ q u a r t e r 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 M e a s u r e s \ 2 0 2 1 v s 2 0 2 0 \ T a g I n f o \ F o r m u l a 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 M e a s u r e s \ 2 0 2 1 v s 2 0 2 0 % 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 M e a s u r e s \ 2 0 2 1 v s 2 0 2 0 % \ T a g I n f o \ F o r m u l a 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 M e a s u r e s \ 2 0 2 1 v s 2 0 2 0 % \ T a g I n f o \ V a l u e 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 C o l u m n s \ f y _ m o n t h _ n u m b e r 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7 b 0 e 7 a d 1 - a 2 4 9 - 4 7 c 9 - b 3 a c - f 1 9 4 1 2 0 4 9 1 b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f a c t _ s a l e s _ m o n t h l y _ 9 7 6 a d e a 3 - 9 d a 7 - 4 6 8 b - a 2 5 b - a 8 e f 8 0 3 e b 1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 2 2 1 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  C O G S < / s t r i n g > < / k e y > < v a l u e > < i n t > 1 2 7 < / i n t > < / v a l u e > < / i t e m > < i t e m > < k e y > < s t r i n g > C u s t o m e r   N a m e < / s t r i n g > < / k e y > < v a l u e > < i n t > 1 9 9 < / i n t > < / v a l u e > < / i t e m > < i t e m > < k e y > < s t r i n g > q u a r t e r < / s t r i n g > < / k e y > < v a l u e > < i n t > 1 0 1 < / i n t > < / v a l u e > < / i t e m > < i t e m > < k e y > < s t r i n g > m m m < / s t r i n g > < / k e y > < v a l u e > < i n t > 1 1 2 < / i n t > < / v a l u e > < / i t e m > < i t e m > < k e y > < s t r i n g > f y _ m o n t h _ n u m b e r 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  C O G S < / s t r i n g > < / k e y > < v a l u e > < i n t > 9 < / i n t > < / v a l u e > < / i t e m > < i t e m > < k e y > < s t r i n g > C u s t o m e r   N a m e < / s t r i n g > < / k e y > < v a l u e > < i n t > 4 < / i n t > < / v a l u e > < / i t e m > < i t e m > < k e y > < s t r i n g > q u a r t e r < / s t r i n g > < / k e y > < v a l u e > < i n t > 1 2 < / i n t > < / v a l u e > < / i t e m > < i t e m > < k e y > < s t r i n g > m m m < / s t r i n g > < / k e y > < v a l u e > < i n t > 1 0 < / i n t > < / v a l u e > < / i t e m > < i t e m > < k e y > < s t r i n g > f y _ m o n t h _ n u m b e r < / s t r i n g > < / k e y > < v a l u e > < i n t > 1 1 < / i n t > < / v a l u e > < / i t e m > < / C o l u m n D i s p l a y I n d e x > < C o l u m n F r o z e n   / > < C o l u m n C h e c k e d   / > < C o l u m n F i l t e r > < i t e m > < k e y > < s t r i n g > p r o d u c t _ c o d e 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 p r o d u c t _ c o d e < / s t r i n g > < / k e y > < v a l u e > < S e l e c t i o n F i l t e r   x s i : n i l = " t r u e "   /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 p r o d u c t _ c o d e 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3 e 3 6 3 5 f 1 - 1 1 5 4 - 4 9 9 e - b e 0 8 - c 6 4 7 f 6 7 f 8 2 5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3.xml>��< ? x m l   v e r s i o n = " 1 . 0 "   e n c o d i n g = " U T F - 1 6 " ? > < G e m i n i   x m l n s = " h t t p : / / g e m i n i / p i v o t c u s t o m i z a t i o n / 3 7 c b e d 6 5 - 1 3 5 0 - 4 0 2 e - b 4 2 9 - 7 4 d 7 e 3 c 8 9 4 7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1 0 6 8 ] ] > < / C u s t o m C o n t e n t > < / G e m i n i > 
</file>

<file path=customXml/item35.xml>��< ? x m l   v e r s i o n = " 1 . 0 "   e n c o d i n g = " U T F - 1 6 " ? > < G e m i n i   x m l n s = " h t t p : / / g e m i n i / p i v o t c u s t o m i z a t i o n / 6 2 b 8 f 3 4 c - 2 5 7 a - 4 1 a d - 8 b 4 2 - 5 d 7 6 0 8 1 d 3 f 2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 d i m _ m a r k e t _ 2 2 2 b f 8 d 6 - 6 b d 2 - 4 2 4 b - 8 5 9 8 - 5 4 e 0 0 2 f 3 2 1 9 1 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 f a c t _ s a l e s _ m o n t h l y _ 9 7 6 a d e a 3 - 9 d a 7 - 4 6 8 b - a 2 5 b - a 8 e f 8 0 3 e b 1 6 4 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 5 2 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 d i m _ d a t e _ a a 1 d 1 1 e 0 - d d b 3 - 4 b 6 9 - 8 6 c 5 - 0 d 8 3 d 5 5 8 b c 7 5 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 d i m _ c u s t o m e r _ 9 d f 0 3 4 a 8 - 8 a 4 b - 4 a 8 0 - 8 7 1 6 - d 0 1 5 d 2 8 e 9 7 1 8 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 d i m _ p r o d u c t _ 9 7 b 2 c 0 f 7 - d 7 e 2 - 4 b 4 2 - a 6 d 5 - d 3 4 3 9 f 8 7 6 f 5 f 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 n s _ t a r g e t s _ 2 0 2 1 _ e 4 3 3 6 a 6 0 - f 3 0 3 - 4 e 2 f - a 5 3 1 - 2 e 5 3 a 8 5 6 7 5 5 f 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7 b e d 7 b e 3 - b e b 9 - 4 7 9 0 - 8 c f d - 2 8 b 1 c 1 8 4 f 2 7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4 a 9 a 5 6 e d - b b 6 8 - 4 b 8 0 - 9 a b 0 - b c a 7 f e 5 8 e 2 a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6 d 5 f a f 8 4 - 9 1 4 8 - 4 2 3 4 - 9 3 d f - c 6 8 f 9 4 8 b 5 c a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 N e t s a l e s 2 0 1 9 < / M e a s u r e N a m e > < D i s p l a y N a m e > N e t s a l e s 2 0 1 9 < / D i s p l a y N a m e > < V i s i b l e > F a l s e < / V i s i b l e > < / i t e m > < i t e m > < M e a s u r e N a m e > N e t s a l e s 2 0 2 0 < / M e a s u r e N a m e > < D i s p l a y N a m e > N e t s a l e s 2 0 2 0 < / D i s p l a y N a m e > < V i s i b l e > F a l s e < / V i s i b l e > < / i t e m > < i t e m > < M e a s u r e N a m e > N e t s a l e s 2 0 2 1 < / M e a s u r e N a m e > < D i s p l a y N a m e > N e t s a l e s 2 0 2 1 < / D i s p l a y N a m e > < V i s i b l e > F a l s e < / V i s i b l e > < / i t e m > < i t e m > < M e a s u r e N a m e > 2 0 2 1 v s 2 0 2 0 < / M e a s u r e N a m e > < D i s p l a y N a m e > 2 0 2 1 v s 2 0 2 0 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 t a r g e t 2 1 - 2 1 < / M e a s u r e N a m e > < D i s p l a y N a m e > t a r g e t 2 1 - 2 1 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 2 0 2 1 v s 2 0 2 0 % < / M e a s u r e N a m e > < D i s p l a y N a m e > 2 0 2 1 v s 2 0 2 0 % 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1780A634-65BD-4422-A030-53BCDB02FD80}">
  <ds:schemaRefs/>
</ds:datastoreItem>
</file>

<file path=customXml/itemProps10.xml><?xml version="1.0" encoding="utf-8"?>
<ds:datastoreItem xmlns:ds="http://schemas.openxmlformats.org/officeDocument/2006/customXml" ds:itemID="{A88E1D4A-BD05-4881-8C8C-0CE85585993B}">
  <ds:schemaRefs/>
</ds:datastoreItem>
</file>

<file path=customXml/itemProps11.xml><?xml version="1.0" encoding="utf-8"?>
<ds:datastoreItem xmlns:ds="http://schemas.openxmlformats.org/officeDocument/2006/customXml" ds:itemID="{2C3DCDB1-E80D-438A-81F3-0BF3C78AD6F8}">
  <ds:schemaRefs/>
</ds:datastoreItem>
</file>

<file path=customXml/itemProps12.xml><?xml version="1.0" encoding="utf-8"?>
<ds:datastoreItem xmlns:ds="http://schemas.openxmlformats.org/officeDocument/2006/customXml" ds:itemID="{6ECB4B04-F41E-468D-ABCC-19CB006AA94B}">
  <ds:schemaRefs/>
</ds:datastoreItem>
</file>

<file path=customXml/itemProps13.xml><?xml version="1.0" encoding="utf-8"?>
<ds:datastoreItem xmlns:ds="http://schemas.openxmlformats.org/officeDocument/2006/customXml" ds:itemID="{A28C5F3E-682B-4E30-9028-563C8C7293AB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64FC288F-87D1-497A-A1E2-DDB9FCAF629F}">
  <ds:schemaRefs/>
</ds:datastoreItem>
</file>

<file path=customXml/itemProps15.xml><?xml version="1.0" encoding="utf-8"?>
<ds:datastoreItem xmlns:ds="http://schemas.openxmlformats.org/officeDocument/2006/customXml" ds:itemID="{F2C2757C-FA6B-4C5E-8B71-625AACC7AEAE}">
  <ds:schemaRefs/>
</ds:datastoreItem>
</file>

<file path=customXml/itemProps16.xml><?xml version="1.0" encoding="utf-8"?>
<ds:datastoreItem xmlns:ds="http://schemas.openxmlformats.org/officeDocument/2006/customXml" ds:itemID="{7D88EFA5-06CA-48DE-A92B-3E26C163B9A6}">
  <ds:schemaRefs/>
</ds:datastoreItem>
</file>

<file path=customXml/itemProps17.xml><?xml version="1.0" encoding="utf-8"?>
<ds:datastoreItem xmlns:ds="http://schemas.openxmlformats.org/officeDocument/2006/customXml" ds:itemID="{8C66D974-3351-4712-8AE3-50799F11DBC3}">
  <ds:schemaRefs/>
</ds:datastoreItem>
</file>

<file path=customXml/itemProps18.xml><?xml version="1.0" encoding="utf-8"?>
<ds:datastoreItem xmlns:ds="http://schemas.openxmlformats.org/officeDocument/2006/customXml" ds:itemID="{A1AED894-C87C-4AFD-A554-D1DDAE686A92}">
  <ds:schemaRefs/>
</ds:datastoreItem>
</file>

<file path=customXml/itemProps19.xml><?xml version="1.0" encoding="utf-8"?>
<ds:datastoreItem xmlns:ds="http://schemas.openxmlformats.org/officeDocument/2006/customXml" ds:itemID="{DBDB5FA1-8840-43F0-A23F-91EC9DA7D550}">
  <ds:schemaRefs/>
</ds:datastoreItem>
</file>

<file path=customXml/itemProps2.xml><?xml version="1.0" encoding="utf-8"?>
<ds:datastoreItem xmlns:ds="http://schemas.openxmlformats.org/officeDocument/2006/customXml" ds:itemID="{D52C425D-5FD7-4A58-BB84-D91F2C009E14}">
  <ds:schemaRefs/>
</ds:datastoreItem>
</file>

<file path=customXml/itemProps20.xml><?xml version="1.0" encoding="utf-8"?>
<ds:datastoreItem xmlns:ds="http://schemas.openxmlformats.org/officeDocument/2006/customXml" ds:itemID="{3C317BFA-45F2-4F7D-BF42-DCBC7F9695E5}">
  <ds:schemaRefs/>
</ds:datastoreItem>
</file>

<file path=customXml/itemProps21.xml><?xml version="1.0" encoding="utf-8"?>
<ds:datastoreItem xmlns:ds="http://schemas.openxmlformats.org/officeDocument/2006/customXml" ds:itemID="{96473114-B1F0-43EF-B4A7-2EEDB8EDFA97}">
  <ds:schemaRefs/>
</ds:datastoreItem>
</file>

<file path=customXml/itemProps22.xml><?xml version="1.0" encoding="utf-8"?>
<ds:datastoreItem xmlns:ds="http://schemas.openxmlformats.org/officeDocument/2006/customXml" ds:itemID="{E26CE849-AC76-412B-9AEB-3BF76FCB5176}">
  <ds:schemaRefs/>
</ds:datastoreItem>
</file>

<file path=customXml/itemProps23.xml><?xml version="1.0" encoding="utf-8"?>
<ds:datastoreItem xmlns:ds="http://schemas.openxmlformats.org/officeDocument/2006/customXml" ds:itemID="{59AF4A23-3965-4C38-B395-E919C42D36FC}">
  <ds:schemaRefs/>
</ds:datastoreItem>
</file>

<file path=customXml/itemProps24.xml><?xml version="1.0" encoding="utf-8"?>
<ds:datastoreItem xmlns:ds="http://schemas.openxmlformats.org/officeDocument/2006/customXml" ds:itemID="{74660C86-AF8E-4FC6-839D-B6AB61373012}">
  <ds:schemaRefs/>
</ds:datastoreItem>
</file>

<file path=customXml/itemProps25.xml><?xml version="1.0" encoding="utf-8"?>
<ds:datastoreItem xmlns:ds="http://schemas.openxmlformats.org/officeDocument/2006/customXml" ds:itemID="{59B05703-8F86-41FD-9793-98532E91F72E}">
  <ds:schemaRefs/>
</ds:datastoreItem>
</file>

<file path=customXml/itemProps26.xml><?xml version="1.0" encoding="utf-8"?>
<ds:datastoreItem xmlns:ds="http://schemas.openxmlformats.org/officeDocument/2006/customXml" ds:itemID="{EE5252C9-528C-4D22-94D7-64917B9D62A5}">
  <ds:schemaRefs/>
</ds:datastoreItem>
</file>

<file path=customXml/itemProps27.xml><?xml version="1.0" encoding="utf-8"?>
<ds:datastoreItem xmlns:ds="http://schemas.openxmlformats.org/officeDocument/2006/customXml" ds:itemID="{C9D87AAB-076C-4DFE-804F-1D51A2A2E2E8}">
  <ds:schemaRefs/>
</ds:datastoreItem>
</file>

<file path=customXml/itemProps28.xml><?xml version="1.0" encoding="utf-8"?>
<ds:datastoreItem xmlns:ds="http://schemas.openxmlformats.org/officeDocument/2006/customXml" ds:itemID="{C8E1F604-E8B7-4518-B59B-4FB4B68ACA19}">
  <ds:schemaRefs/>
</ds:datastoreItem>
</file>

<file path=customXml/itemProps29.xml><?xml version="1.0" encoding="utf-8"?>
<ds:datastoreItem xmlns:ds="http://schemas.openxmlformats.org/officeDocument/2006/customXml" ds:itemID="{C672569B-983E-4F26-9485-09F00C61E041}">
  <ds:schemaRefs/>
</ds:datastoreItem>
</file>

<file path=customXml/itemProps3.xml><?xml version="1.0" encoding="utf-8"?>
<ds:datastoreItem xmlns:ds="http://schemas.openxmlformats.org/officeDocument/2006/customXml" ds:itemID="{74450D9E-00AF-4BE1-8429-7EFB2E6B3E98}">
  <ds:schemaRefs/>
</ds:datastoreItem>
</file>

<file path=customXml/itemProps30.xml><?xml version="1.0" encoding="utf-8"?>
<ds:datastoreItem xmlns:ds="http://schemas.openxmlformats.org/officeDocument/2006/customXml" ds:itemID="{8A7BC4DD-7690-4936-93E4-DD4ABAA43C8C}">
  <ds:schemaRefs/>
</ds:datastoreItem>
</file>

<file path=customXml/itemProps31.xml><?xml version="1.0" encoding="utf-8"?>
<ds:datastoreItem xmlns:ds="http://schemas.openxmlformats.org/officeDocument/2006/customXml" ds:itemID="{F51017D1-125E-41DE-8A32-998933C5D50B}">
  <ds:schemaRefs/>
</ds:datastoreItem>
</file>

<file path=customXml/itemProps32.xml><?xml version="1.0" encoding="utf-8"?>
<ds:datastoreItem xmlns:ds="http://schemas.openxmlformats.org/officeDocument/2006/customXml" ds:itemID="{E1D8BAFB-325A-4826-BDC2-DF71C28C6BD7}">
  <ds:schemaRefs/>
</ds:datastoreItem>
</file>

<file path=customXml/itemProps33.xml><?xml version="1.0" encoding="utf-8"?>
<ds:datastoreItem xmlns:ds="http://schemas.openxmlformats.org/officeDocument/2006/customXml" ds:itemID="{E3514F94-3EF3-446A-AD0A-AAA4FAD9A9FD}">
  <ds:schemaRefs/>
</ds:datastoreItem>
</file>

<file path=customXml/itemProps34.xml><?xml version="1.0" encoding="utf-8"?>
<ds:datastoreItem xmlns:ds="http://schemas.openxmlformats.org/officeDocument/2006/customXml" ds:itemID="{C1D0BA5C-994D-40EB-B573-896872FEBC25}">
  <ds:schemaRefs/>
</ds:datastoreItem>
</file>

<file path=customXml/itemProps35.xml><?xml version="1.0" encoding="utf-8"?>
<ds:datastoreItem xmlns:ds="http://schemas.openxmlformats.org/officeDocument/2006/customXml" ds:itemID="{B28B76E8-610B-47FF-AB12-2C66F8C6FE2A}">
  <ds:schemaRefs/>
</ds:datastoreItem>
</file>

<file path=customXml/itemProps36.xml><?xml version="1.0" encoding="utf-8"?>
<ds:datastoreItem xmlns:ds="http://schemas.openxmlformats.org/officeDocument/2006/customXml" ds:itemID="{098EED97-06DD-4041-BCA0-0179406C7728}">
  <ds:schemaRefs/>
</ds:datastoreItem>
</file>

<file path=customXml/itemProps4.xml><?xml version="1.0" encoding="utf-8"?>
<ds:datastoreItem xmlns:ds="http://schemas.openxmlformats.org/officeDocument/2006/customXml" ds:itemID="{1134AA6E-2C32-4E64-AC4F-3EA3E2EAE452}">
  <ds:schemaRefs/>
</ds:datastoreItem>
</file>

<file path=customXml/itemProps5.xml><?xml version="1.0" encoding="utf-8"?>
<ds:datastoreItem xmlns:ds="http://schemas.openxmlformats.org/officeDocument/2006/customXml" ds:itemID="{A551B461-29E5-4A5E-9FA4-C6C3E7F2B90B}">
  <ds:schemaRefs/>
</ds:datastoreItem>
</file>

<file path=customXml/itemProps6.xml><?xml version="1.0" encoding="utf-8"?>
<ds:datastoreItem xmlns:ds="http://schemas.openxmlformats.org/officeDocument/2006/customXml" ds:itemID="{8800F70E-795A-4292-8487-CCCBEBC1B723}">
  <ds:schemaRefs/>
</ds:datastoreItem>
</file>

<file path=customXml/itemProps7.xml><?xml version="1.0" encoding="utf-8"?>
<ds:datastoreItem xmlns:ds="http://schemas.openxmlformats.org/officeDocument/2006/customXml" ds:itemID="{A545CC79-69F6-43F2-97AD-FDE73295B633}">
  <ds:schemaRefs/>
</ds:datastoreItem>
</file>

<file path=customXml/itemProps8.xml><?xml version="1.0" encoding="utf-8"?>
<ds:datastoreItem xmlns:ds="http://schemas.openxmlformats.org/officeDocument/2006/customXml" ds:itemID="{0DBD66B2-7923-432A-AE91-780A31D57C95}">
  <ds:schemaRefs/>
</ds:datastoreItem>
</file>

<file path=customXml/itemProps9.xml><?xml version="1.0" encoding="utf-8"?>
<ds:datastoreItem xmlns:ds="http://schemas.openxmlformats.org/officeDocument/2006/customXml" ds:itemID="{219DDAA4-D7E6-4C9A-B7EA-6FFC4B152F8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Customer netsales performance r</vt:lpstr>
      <vt:lpstr>Market performance vs Target</vt:lpstr>
      <vt:lpstr>TOP 10 Products ,Division level</vt:lpstr>
      <vt:lpstr>top5 and bottom 5 products</vt:lpstr>
      <vt:lpstr>2021 new products</vt:lpstr>
      <vt:lpstr>Top 5 Countries_2021Netsales</vt:lpstr>
      <vt:lpstr>P &amp;L By Fiscal Years</vt:lpstr>
      <vt:lpstr>P &amp; L by Fiscal Months</vt:lpstr>
      <vt:lpstr>P &amp; L by Markets</vt:lpstr>
      <vt:lpstr>GM% by Quarters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cp:lastPrinted>2024-11-03T11:23:42Z</cp:lastPrinted>
  <dcterms:created xsi:type="dcterms:W3CDTF">2024-11-02T08:31:51Z</dcterms:created>
  <dcterms:modified xsi:type="dcterms:W3CDTF">2024-11-03T11:27:32Z</dcterms:modified>
</cp:coreProperties>
</file>